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80" windowHeight="10668" tabRatio="821" activeTab="0"/>
  </bookViews>
  <sheets>
    <sheet name="2024 год" sheetId="1" r:id="rId1"/>
    <sheet name="2023 год" sheetId="2" r:id="rId2"/>
    <sheet name="2022 год" sheetId="3" r:id="rId3"/>
    <sheet name="2021 год" sheetId="4" r:id="rId4"/>
    <sheet name="2020 год" sheetId="5" r:id="rId5"/>
    <sheet name="2019 год" sheetId="6" r:id="rId6"/>
    <sheet name="2018 год" sheetId="7" r:id="rId7"/>
    <sheet name="2017 год" sheetId="8" r:id="rId8"/>
    <sheet name="2016 год" sheetId="9" r:id="rId9"/>
    <sheet name=" 2015 год" sheetId="10" r:id="rId10"/>
    <sheet name="2014 год" sheetId="11" r:id="rId11"/>
    <sheet name="Лист1" sheetId="12" r:id="rId12"/>
  </sheets>
  <definedNames>
    <definedName name="_xlnm.Print_Area" localSheetId="9">' 2015 год'!$A$1:$K$27</definedName>
    <definedName name="_xlnm.Print_Area" localSheetId="10">'2014 год'!$A$1:$K$26</definedName>
    <definedName name="_xlnm.Print_Area" localSheetId="8">'2016 год'!$A$1:$K$26</definedName>
    <definedName name="_xlnm.Print_Area" localSheetId="7">'2017 год'!$A$1:$K$27</definedName>
    <definedName name="_xlnm.Print_Area" localSheetId="6">'2018 год'!$A$1:$K$27</definedName>
    <definedName name="_xlnm.Print_Area" localSheetId="5">'2019 год'!$A$1:$K$27</definedName>
    <definedName name="_xlnm.Print_Area" localSheetId="4">'2020 год'!$A$1:$K$27</definedName>
    <definedName name="_xlnm.Print_Area" localSheetId="3">'2021 год'!$A$1:$K$27</definedName>
    <definedName name="_xlnm.Print_Area" localSheetId="2">'2022 год'!$A$1:$K$27</definedName>
    <definedName name="_xlnm.Print_Area" localSheetId="1">'2023 год'!$A$1:$K$27</definedName>
    <definedName name="_xlnm.Print_Area" localSheetId="0">'2024 год'!$A$1:$K$27</definedName>
  </definedNames>
  <calcPr fullCalcOnLoad="1"/>
</workbook>
</file>

<file path=xl/sharedStrings.xml><?xml version="1.0" encoding="utf-8"?>
<sst xmlns="http://schemas.openxmlformats.org/spreadsheetml/2006/main" count="407" uniqueCount="166">
  <si>
    <t>Форма обучения</t>
  </si>
  <si>
    <t xml:space="preserve">Очно-заочная </t>
  </si>
  <si>
    <t>Заочная</t>
  </si>
  <si>
    <t>на 01.09.2015 г.</t>
  </si>
  <si>
    <t>на 01.01.2016 г.</t>
  </si>
  <si>
    <t>Приведенный контингент</t>
  </si>
  <si>
    <t>Численность студентов</t>
  </si>
  <si>
    <t>на 01.01.2015 г.</t>
  </si>
  <si>
    <t>на 01.02.2015 г.</t>
  </si>
  <si>
    <t>на 01.03.2015 г.</t>
  </si>
  <si>
    <t>на 01.04.2015 г.</t>
  </si>
  <si>
    <t>на 01.05.2015 г.</t>
  </si>
  <si>
    <t>на 01.06.2015 г.</t>
  </si>
  <si>
    <t>на 01.07.2015 г.</t>
  </si>
  <si>
    <t>на 01.08.2015 г.</t>
  </si>
  <si>
    <t>на 01.10.2015 г.</t>
  </si>
  <si>
    <t>на 01.11.2015 г.</t>
  </si>
  <si>
    <t>на 01.12.2015 г.</t>
  </si>
  <si>
    <t>2015 год</t>
  </si>
  <si>
    <t>2016 год</t>
  </si>
  <si>
    <t>на 01.02.2016 г.</t>
  </si>
  <si>
    <t>на 01.03.2016 г.</t>
  </si>
  <si>
    <t>на 01.04.2016 г.</t>
  </si>
  <si>
    <t>на 01.05.2016 г.</t>
  </si>
  <si>
    <t>на 01.06.2016 г.</t>
  </si>
  <si>
    <t>на 01.07.2016 г.</t>
  </si>
  <si>
    <t>на 01.08.2016 г.</t>
  </si>
  <si>
    <t>на 01.09.2016 г.</t>
  </si>
  <si>
    <t>на 01.10.2016 г.</t>
  </si>
  <si>
    <t>на 01.11.2016 г.</t>
  </si>
  <si>
    <t>на 01.12.2016 г.</t>
  </si>
  <si>
    <t xml:space="preserve">Очная  </t>
  </si>
  <si>
    <t>бюджет</t>
  </si>
  <si>
    <t>ком.прием</t>
  </si>
  <si>
    <t>Всего</t>
  </si>
  <si>
    <t>в т.ч.</t>
  </si>
  <si>
    <t>Сведения о приведенном и среднегодовом контингенте студентов СОГУ (бакалавриат, специалитет, магистратура)</t>
  </si>
  <si>
    <t>Среднегодовая численность студентов в 2017 году, всего, чел.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</si>
  <si>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</si>
  <si>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</si>
  <si>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</si>
  <si>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</si>
  <si>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</si>
  <si>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</si>
  <si>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</si>
  <si>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</si>
  <si>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</si>
  <si>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</si>
  <si>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</si>
  <si>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</si>
  <si>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2017 год</t>
  </si>
  <si>
    <t>Среднегодовая численность студентов в 2016 году, чел.</t>
  </si>
  <si>
    <t>всего</t>
  </si>
  <si>
    <t>2014 год</t>
  </si>
  <si>
    <t>на 01.01.2014 г.</t>
  </si>
  <si>
    <t>на 01.02.2014 г.</t>
  </si>
  <si>
    <t>на 01.03.2014 г.</t>
  </si>
  <si>
    <t>на 01.04.2014 г.</t>
  </si>
  <si>
    <t>на 01.05.2014 г.</t>
  </si>
  <si>
    <t>на 01.06.2014 г.</t>
  </si>
  <si>
    <t>на 01.07.2014 г.</t>
  </si>
  <si>
    <t>на 01.08.2014 г.</t>
  </si>
  <si>
    <t>на 01.09.2014 г.</t>
  </si>
  <si>
    <t>на 01.10.2014 г.</t>
  </si>
  <si>
    <t>на 01.11.2014 г.</t>
  </si>
  <si>
    <t>на 01.12.2014 г.</t>
  </si>
  <si>
    <t>Среднегодовая численность студентов в 2014 году, чел.</t>
  </si>
  <si>
    <t>Среднегодовая численность студентов в 2015 году, чел.</t>
  </si>
  <si>
    <t>Среднегодовая численность студентов в 2018 году, всего, чел.</t>
  </si>
  <si>
    <t>2018 год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</si>
  <si>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</si>
  <si>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</si>
  <si>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</si>
  <si>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</si>
  <si>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</si>
  <si>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</si>
  <si>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</si>
  <si>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</si>
  <si>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</si>
  <si>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</si>
  <si>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</si>
  <si>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</si>
  <si>
    <t>2019 год</t>
  </si>
  <si>
    <t>на 01.01.2019 г.</t>
  </si>
  <si>
    <t>на 01.02.2019 г.</t>
  </si>
  <si>
    <t>на 01.03.2019 г.</t>
  </si>
  <si>
    <t>на 01.04.2019 г.</t>
  </si>
  <si>
    <t>на 01.05.2019 г.</t>
  </si>
  <si>
    <t>на 01.06.2019 г.</t>
  </si>
  <si>
    <t>на 01.07.2019 г.</t>
  </si>
  <si>
    <t>на 01.08.2019 г.</t>
  </si>
  <si>
    <t>на 01.09.2019 г.</t>
  </si>
  <si>
    <t>на 01.10.2019 г.</t>
  </si>
  <si>
    <t>на 01.11.2019 г.</t>
  </si>
  <si>
    <t>на 01.12.2019 г.</t>
  </si>
  <si>
    <t>Среднегодовая численность студентов в 2019 году, всего, чел.</t>
  </si>
  <si>
    <t>на 01.01.2020 г.</t>
  </si>
  <si>
    <t>на 01.02.2020 г.</t>
  </si>
  <si>
    <t>на 01.03.2020 г.</t>
  </si>
  <si>
    <t>на 01.04.2020 г.</t>
  </si>
  <si>
    <t>на 01.05.2020 г.</t>
  </si>
  <si>
    <t>на 01.06.2020 г.</t>
  </si>
  <si>
    <t>на 01.07.2020 г.</t>
  </si>
  <si>
    <t>на 01.08.2020 г.</t>
  </si>
  <si>
    <t>на 01.09.2020 г.</t>
  </si>
  <si>
    <t>на 01.10.2020 г.</t>
  </si>
  <si>
    <t>на 01.11.2020 г.</t>
  </si>
  <si>
    <t>на 01.12.2020 г.</t>
  </si>
  <si>
    <t>2020 год</t>
  </si>
  <si>
    <t>Среднегодовая численность студентов в 2020 году, всего, чел.</t>
  </si>
  <si>
    <t>2021 год</t>
  </si>
  <si>
    <t>на 01.01.2021 г.</t>
  </si>
  <si>
    <t>на 01.02.2021 г.</t>
  </si>
  <si>
    <t>на 01.03.2021 г.</t>
  </si>
  <si>
    <t>на 01.04.2021 г.</t>
  </si>
  <si>
    <t>на 01.05.2021 г.</t>
  </si>
  <si>
    <t>на 01.06.2021 г.</t>
  </si>
  <si>
    <t>на 01.07.2021 г.</t>
  </si>
  <si>
    <t>на 01.08.2021 г.</t>
  </si>
  <si>
    <t>на 01.09.2021 г.</t>
  </si>
  <si>
    <t>на 01.10.2021 г.</t>
  </si>
  <si>
    <t>на 01.11.2021 г.</t>
  </si>
  <si>
    <t>на 01.12.2021 г.</t>
  </si>
  <si>
    <t>Среднегодовая численность студентов в 2021 году, всего</t>
  </si>
  <si>
    <t>2022 год</t>
  </si>
  <si>
    <t>на 01.01.2022 г.</t>
  </si>
  <si>
    <t>на 01.02.2022 г.</t>
  </si>
  <si>
    <t>на 01.03.2022 г.</t>
  </si>
  <si>
    <t>на 01.04.2022 г.</t>
  </si>
  <si>
    <t>на 01.05.2022 г.</t>
  </si>
  <si>
    <t>на 01.06.2022 г.</t>
  </si>
  <si>
    <t>на 01.07.2022 г.</t>
  </si>
  <si>
    <t>на 01.08.2022 г.</t>
  </si>
  <si>
    <t>на 01.09.2022 г.</t>
  </si>
  <si>
    <t>на 01.10.2022 г.</t>
  </si>
  <si>
    <t>на 01.11.2022 г.</t>
  </si>
  <si>
    <t>на 01.12.2022 г.</t>
  </si>
  <si>
    <t>Среднегодовая численность студентов в 2022 году, всего</t>
  </si>
  <si>
    <t>2023 год</t>
  </si>
  <si>
    <t>на 01.01.2023 г.</t>
  </si>
  <si>
    <t>на 01.02.2023 г.</t>
  </si>
  <si>
    <t>на 01.03.2023 г.</t>
  </si>
  <si>
    <t>на 01.04.2023 г.</t>
  </si>
  <si>
    <t>на 01.05.2023 г.</t>
  </si>
  <si>
    <t>на 01.06.2023 г.</t>
  </si>
  <si>
    <t>на 01.07.2023 г.</t>
  </si>
  <si>
    <t>на 01.08.2023 г.</t>
  </si>
  <si>
    <t>на 01.09.2023 г.</t>
  </si>
  <si>
    <t>на 01.10.2023 г.</t>
  </si>
  <si>
    <t>на 01.11.2023 г.</t>
  </si>
  <si>
    <t>на 01.12.2023 г.</t>
  </si>
  <si>
    <t>Среднегодовая численность студентов в 2023 году, всего</t>
  </si>
  <si>
    <t>2024 год</t>
  </si>
  <si>
    <t>на 01.01.2024 г.</t>
  </si>
  <si>
    <t>на 01.02.2024 г.</t>
  </si>
  <si>
    <t>на 01.03.2024 г.</t>
  </si>
  <si>
    <t>на 01.04.2024 г.</t>
  </si>
  <si>
    <t>на 01.05.2024 г.</t>
  </si>
  <si>
    <t>на 01.06.2024 г.</t>
  </si>
  <si>
    <t>на 01.07.2024 г.</t>
  </si>
  <si>
    <t>на 01.08.2024 г.</t>
  </si>
  <si>
    <t>на 01.09.2024 г.</t>
  </si>
  <si>
    <t>на 01.10.2024 г.</t>
  </si>
  <si>
    <t>на 01.11.2024 г.</t>
  </si>
  <si>
    <t>на 01.12.2024 г.</t>
  </si>
  <si>
    <t>Среднегодовая численность студентов в 2024 году,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</si>
</sst>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1" fontId="45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left"/>
    </xf>
    <xf numFmtId="172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2" fontId="20" fillId="0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left"/>
    </xf>
    <xf numFmtId="172" fontId="20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K26"/>
  <sheetViews>
    <sheetView tabSelected="1" view="pageBreakPreview" zoomScaleNormal="115" zoomScaleSheetLayoutView="100" workbookViewId="0" topLeftCell="A4">
      <selection activeCell="J18" sqref="J18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8.71093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152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138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153</v>
      </c>
      <c r="B10" s="26">
        <f>SUM(C10:D10)</f>
        <v>5209</v>
      </c>
      <c r="C10" s="37">
        <v>2727</v>
      </c>
      <c r="D10" s="3">
        <v>2482</v>
      </c>
      <c r="E10" s="26">
        <f>SUM(F10:G10)</f>
        <v>349</v>
      </c>
      <c r="F10" s="37">
        <v>4</v>
      </c>
      <c r="G10" s="3">
        <v>345</v>
      </c>
      <c r="H10" s="26">
        <f>SUM(I10:J10)</f>
        <v>1013</v>
      </c>
      <c r="I10" s="37">
        <v>168</v>
      </c>
      <c r="J10" s="3">
        <v>845</v>
      </c>
      <c r="K10" s="23">
        <f aca="true" t="shared" si="0" ref="K10:K21">B10+0.25*E10+0.1*H10</f>
        <v>5397.55</v>
      </c>
    </row>
    <row r="11" spans="1:11" ht="15">
      <c r="A11" s="2" t="s">
        <v>154</v>
      </c>
      <c r="B11" s="26">
        <f>SUM(C11:D11)</f>
        <v>5190</v>
      </c>
      <c r="C11" s="37">
        <v>2715</v>
      </c>
      <c r="D11" s="37">
        <v>2475</v>
      </c>
      <c r="E11" s="26">
        <f>SUM(F11:G11)</f>
        <v>343</v>
      </c>
      <c r="F11" s="37">
        <v>4</v>
      </c>
      <c r="G11" s="37">
        <v>339</v>
      </c>
      <c r="H11" s="26">
        <f>SUM(I11:J11)</f>
        <v>905</v>
      </c>
      <c r="I11" s="37">
        <v>168</v>
      </c>
      <c r="J11" s="37">
        <v>737</v>
      </c>
      <c r="K11" s="23">
        <f t="shared" si="0"/>
        <v>5366.25</v>
      </c>
    </row>
    <row r="12" spans="1:11" ht="15">
      <c r="A12" s="2" t="s">
        <v>155</v>
      </c>
      <c r="B12" s="26">
        <f>SUM(C12:D12)</f>
        <v>5163</v>
      </c>
      <c r="C12" s="37">
        <v>2704</v>
      </c>
      <c r="D12" s="37">
        <v>2459</v>
      </c>
      <c r="E12" s="26">
        <f>SUM(F12:G12)</f>
        <v>341</v>
      </c>
      <c r="F12" s="37">
        <v>4</v>
      </c>
      <c r="G12" s="37">
        <v>337</v>
      </c>
      <c r="H12" s="26">
        <f>SUM(I12:J12)</f>
        <v>903</v>
      </c>
      <c r="I12" s="37">
        <v>171</v>
      </c>
      <c r="J12" s="37">
        <v>732</v>
      </c>
      <c r="K12" s="23">
        <f t="shared" si="0"/>
        <v>5338.55</v>
      </c>
    </row>
    <row r="13" spans="1:11" ht="15">
      <c r="A13" s="12" t="s">
        <v>156</v>
      </c>
      <c r="B13" s="26">
        <f>SUM(C13:D13)</f>
        <v>5258</v>
      </c>
      <c r="C13" s="3">
        <v>2667</v>
      </c>
      <c r="D13" s="3">
        <v>2591</v>
      </c>
      <c r="E13" s="26">
        <f>SUM(F13:G13)</f>
        <v>329</v>
      </c>
      <c r="F13" s="3">
        <v>3</v>
      </c>
      <c r="G13" s="3">
        <v>326</v>
      </c>
      <c r="H13" s="26">
        <f>SUM(I13:J13)</f>
        <v>887</v>
      </c>
      <c r="I13" s="3">
        <v>143</v>
      </c>
      <c r="J13" s="3">
        <v>744</v>
      </c>
      <c r="K13" s="23">
        <f t="shared" si="0"/>
        <v>5428.95</v>
      </c>
    </row>
    <row r="14" spans="1:11" ht="15">
      <c r="A14" s="12" t="s">
        <v>157</v>
      </c>
      <c r="B14" s="26">
        <f aca="true" t="shared" si="1" ref="B14:B21">SUM(C14:D14)</f>
        <v>0</v>
      </c>
      <c r="C14" s="3"/>
      <c r="D14" s="3"/>
      <c r="E14" s="26">
        <f aca="true" t="shared" si="2" ref="E14:E21">SUM(F14:G14)</f>
        <v>0</v>
      </c>
      <c r="F14" s="3">
        <v>0</v>
      </c>
      <c r="G14" s="3"/>
      <c r="H14" s="26">
        <f aca="true" t="shared" si="3" ref="H14:H21">SUM(I14:J14)</f>
        <v>0</v>
      </c>
      <c r="I14" s="3"/>
      <c r="J14" s="3"/>
      <c r="K14" s="23">
        <f t="shared" si="0"/>
        <v>0</v>
      </c>
    </row>
    <row r="15" spans="1:11" ht="15">
      <c r="A15" s="12" t="s">
        <v>158</v>
      </c>
      <c r="B15" s="26">
        <f t="shared" si="1"/>
        <v>0</v>
      </c>
      <c r="C15" s="3"/>
      <c r="D15" s="3"/>
      <c r="E15" s="26">
        <f t="shared" si="2"/>
        <v>0</v>
      </c>
      <c r="F15" s="3">
        <v>0</v>
      </c>
      <c r="G15" s="3"/>
      <c r="H15" s="26">
        <f t="shared" si="3"/>
        <v>0</v>
      </c>
      <c r="I15" s="3"/>
      <c r="J15" s="3"/>
      <c r="K15" s="23">
        <f t="shared" si="0"/>
        <v>0</v>
      </c>
    </row>
    <row r="16" spans="1:11" ht="15">
      <c r="A16" s="12" t="s">
        <v>159</v>
      </c>
      <c r="B16" s="26">
        <f t="shared" si="1"/>
        <v>0</v>
      </c>
      <c r="C16" s="3"/>
      <c r="D16" s="3"/>
      <c r="E16" s="26">
        <f t="shared" si="2"/>
        <v>0</v>
      </c>
      <c r="F16" s="24">
        <v>0</v>
      </c>
      <c r="G16" s="24"/>
      <c r="H16" s="26">
        <f t="shared" si="3"/>
        <v>0</v>
      </c>
      <c r="I16" s="24"/>
      <c r="J16" s="24"/>
      <c r="K16" s="23">
        <f t="shared" si="0"/>
        <v>0</v>
      </c>
    </row>
    <row r="17" spans="1:11" ht="15">
      <c r="A17" s="12" t="s">
        <v>160</v>
      </c>
      <c r="B17" s="26">
        <f t="shared" si="1"/>
        <v>0</v>
      </c>
      <c r="C17" s="3"/>
      <c r="D17" s="3"/>
      <c r="E17" s="26">
        <f t="shared" si="2"/>
        <v>0</v>
      </c>
      <c r="F17" s="3">
        <v>0</v>
      </c>
      <c r="G17" s="3"/>
      <c r="H17" s="26">
        <f t="shared" si="3"/>
        <v>0</v>
      </c>
      <c r="I17" s="3"/>
      <c r="J17" s="3"/>
      <c r="K17" s="23">
        <f t="shared" si="0"/>
        <v>0</v>
      </c>
    </row>
    <row r="18" spans="1:11" ht="15">
      <c r="A18" s="12" t="s">
        <v>161</v>
      </c>
      <c r="B18" s="26">
        <f t="shared" si="1"/>
        <v>0</v>
      </c>
      <c r="C18" s="3"/>
      <c r="D18" s="3"/>
      <c r="E18" s="26">
        <f t="shared" si="2"/>
        <v>0</v>
      </c>
      <c r="F18" s="3">
        <v>0</v>
      </c>
      <c r="G18" s="3"/>
      <c r="H18" s="26">
        <f t="shared" si="3"/>
        <v>0</v>
      </c>
      <c r="I18" s="3"/>
      <c r="J18" s="3"/>
      <c r="K18" s="23">
        <f t="shared" si="0"/>
        <v>0</v>
      </c>
    </row>
    <row r="19" spans="1:11" ht="15">
      <c r="A19" s="12" t="s">
        <v>162</v>
      </c>
      <c r="B19" s="26">
        <f t="shared" si="1"/>
        <v>0</v>
      </c>
      <c r="C19" s="3"/>
      <c r="D19" s="3"/>
      <c r="E19" s="26">
        <f t="shared" si="2"/>
        <v>0</v>
      </c>
      <c r="F19" s="3">
        <v>0</v>
      </c>
      <c r="G19" s="3"/>
      <c r="H19" s="26">
        <f t="shared" si="3"/>
        <v>0</v>
      </c>
      <c r="I19" s="3"/>
      <c r="J19" s="3"/>
      <c r="K19" s="23">
        <f t="shared" si="0"/>
        <v>0</v>
      </c>
    </row>
    <row r="20" spans="1:11" ht="15">
      <c r="A20" s="12" t="s">
        <v>163</v>
      </c>
      <c r="B20" s="26">
        <f t="shared" si="1"/>
        <v>0</v>
      </c>
      <c r="C20" s="3"/>
      <c r="D20" s="3"/>
      <c r="E20" s="26">
        <f t="shared" si="2"/>
        <v>0</v>
      </c>
      <c r="F20" s="3">
        <v>0</v>
      </c>
      <c r="G20" s="3"/>
      <c r="H20" s="26">
        <f t="shared" si="3"/>
        <v>0</v>
      </c>
      <c r="I20" s="3"/>
      <c r="J20" s="3"/>
      <c r="K20" s="23">
        <f t="shared" si="0"/>
        <v>0</v>
      </c>
    </row>
    <row r="21" spans="1:11" ht="15">
      <c r="A21" s="12" t="s">
        <v>164</v>
      </c>
      <c r="B21" s="26">
        <f t="shared" si="1"/>
        <v>0</v>
      </c>
      <c r="C21" s="3"/>
      <c r="D21" s="3"/>
      <c r="E21" s="26">
        <f t="shared" si="2"/>
        <v>0</v>
      </c>
      <c r="F21" s="3">
        <v>0</v>
      </c>
      <c r="G21" s="3"/>
      <c r="H21" s="26">
        <f t="shared" si="3"/>
        <v>0</v>
      </c>
      <c r="I21" s="3"/>
      <c r="J21" s="3"/>
      <c r="K21" s="23">
        <f t="shared" si="0"/>
        <v>0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165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36">
        <f>(SUM(B10:B21)+SUM(E10:E21)+SUM(H10:H21))/4</f>
        <v>6472.5</v>
      </c>
      <c r="F24" s="22">
        <f>(SUM(B10:B21)+SUM(E10:E21)+SUM(H10:H21))/12</f>
        <v>2157.5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6">
        <f>(SUM(C10:C21)+SUM(F10:F21)+SUM(I10:I21))/4</f>
        <v>2869.5</v>
      </c>
      <c r="F25" s="22">
        <f>(SUM(C10:C21)+SUM(I10:I21))/12</f>
        <v>955.25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6">
        <f>(SUM(D10:D21)+SUM(G10:G21)+SUM(J10:J21))/4</f>
        <v>3603</v>
      </c>
      <c r="F26" s="22">
        <f>(SUM(D10:D21)+SUM(G10:G21)+SUM(J10:J21))/12</f>
        <v>1201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99"/>
  </sheetPr>
  <dimension ref="A1:K26"/>
  <sheetViews>
    <sheetView view="pageBreakPreview" zoomScaleNormal="145" zoomScaleSheetLayoutView="100" zoomScalePageLayoutView="0" workbookViewId="0" topLeftCell="A1">
      <selection activeCell="H10" activeCellId="2" sqref="B10:B21 E10:E21 H10:H2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">
      <c r="A4" s="49"/>
      <c r="B4" s="49"/>
      <c r="C4" s="49"/>
      <c r="D4" s="49"/>
      <c r="E4" s="49"/>
      <c r="F4" s="49"/>
      <c r="K4" s="11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7</v>
      </c>
      <c r="B10" s="21">
        <v>4444</v>
      </c>
      <c r="C10" s="21">
        <v>3005</v>
      </c>
      <c r="D10" s="21">
        <v>1439</v>
      </c>
      <c r="E10" s="21">
        <v>170</v>
      </c>
      <c r="F10" s="21">
        <v>0</v>
      </c>
      <c r="G10" s="21">
        <v>170</v>
      </c>
      <c r="H10" s="21">
        <v>2155</v>
      </c>
      <c r="I10" s="21">
        <v>749</v>
      </c>
      <c r="J10" s="21">
        <v>1406</v>
      </c>
      <c r="K10" s="4">
        <f>B10+0.25*E10+0.1*H10</f>
        <v>4702</v>
      </c>
    </row>
    <row r="11" spans="1:11" ht="15">
      <c r="A11" s="2" t="s">
        <v>8</v>
      </c>
      <c r="B11" s="21">
        <v>4438</v>
      </c>
      <c r="C11" s="21">
        <v>3001</v>
      </c>
      <c r="D11" s="21">
        <v>1437</v>
      </c>
      <c r="E11" s="21">
        <v>172</v>
      </c>
      <c r="F11" s="21">
        <v>0</v>
      </c>
      <c r="G11" s="21">
        <v>172</v>
      </c>
      <c r="H11" s="21">
        <v>2156</v>
      </c>
      <c r="I11" s="21">
        <v>750</v>
      </c>
      <c r="J11" s="21">
        <v>1406</v>
      </c>
      <c r="K11" s="4">
        <f aca="true" t="shared" si="0" ref="K11:K21">B11+0.25*E11+0.1*H11</f>
        <v>4696.6</v>
      </c>
    </row>
    <row r="12" spans="1:11" ht="15">
      <c r="A12" s="2" t="s">
        <v>9</v>
      </c>
      <c r="B12" s="21">
        <v>4420</v>
      </c>
      <c r="C12" s="21">
        <v>2991</v>
      </c>
      <c r="D12" s="21">
        <v>1429</v>
      </c>
      <c r="E12" s="21">
        <v>174</v>
      </c>
      <c r="F12" s="21">
        <v>0</v>
      </c>
      <c r="G12" s="21">
        <v>174</v>
      </c>
      <c r="H12" s="21">
        <v>2138</v>
      </c>
      <c r="I12" s="21">
        <v>749</v>
      </c>
      <c r="J12" s="21">
        <v>1389</v>
      </c>
      <c r="K12" s="4">
        <f t="shared" si="0"/>
        <v>4677.3</v>
      </c>
    </row>
    <row r="13" spans="1:11" ht="15">
      <c r="A13" s="2" t="s">
        <v>10</v>
      </c>
      <c r="B13" s="21">
        <v>4440</v>
      </c>
      <c r="C13" s="21">
        <v>3004</v>
      </c>
      <c r="D13" s="21">
        <v>1436</v>
      </c>
      <c r="E13" s="21">
        <v>175</v>
      </c>
      <c r="F13" s="21">
        <v>0</v>
      </c>
      <c r="G13" s="21">
        <v>175</v>
      </c>
      <c r="H13" s="21">
        <v>2173</v>
      </c>
      <c r="I13" s="21">
        <v>754</v>
      </c>
      <c r="J13" s="21">
        <v>1419</v>
      </c>
      <c r="K13" s="4">
        <f t="shared" si="0"/>
        <v>4701.05</v>
      </c>
    </row>
    <row r="14" spans="1:11" ht="15">
      <c r="A14" s="2" t="s">
        <v>11</v>
      </c>
      <c r="B14" s="21">
        <v>4402</v>
      </c>
      <c r="C14" s="21">
        <v>2981</v>
      </c>
      <c r="D14" s="21">
        <v>1421</v>
      </c>
      <c r="E14" s="21">
        <v>177</v>
      </c>
      <c r="F14" s="21">
        <v>0</v>
      </c>
      <c r="G14" s="21">
        <v>177</v>
      </c>
      <c r="H14" s="21">
        <v>2206</v>
      </c>
      <c r="I14" s="21">
        <v>761</v>
      </c>
      <c r="J14" s="21">
        <v>1445</v>
      </c>
      <c r="K14" s="4">
        <f t="shared" si="0"/>
        <v>4666.85</v>
      </c>
    </row>
    <row r="15" spans="1:11" ht="15">
      <c r="A15" s="2" t="s">
        <v>12</v>
      </c>
      <c r="B15" s="21">
        <v>4395</v>
      </c>
      <c r="C15" s="21">
        <v>2979</v>
      </c>
      <c r="D15" s="21">
        <v>1416</v>
      </c>
      <c r="E15" s="21">
        <v>177</v>
      </c>
      <c r="F15" s="21">
        <v>0</v>
      </c>
      <c r="G15" s="21">
        <v>177</v>
      </c>
      <c r="H15" s="21">
        <v>2215</v>
      </c>
      <c r="I15" s="21">
        <v>760</v>
      </c>
      <c r="J15" s="21">
        <v>1455</v>
      </c>
      <c r="K15" s="4">
        <f t="shared" si="0"/>
        <v>4660.75</v>
      </c>
    </row>
    <row r="16" spans="1:11" ht="15">
      <c r="A16" s="2" t="s">
        <v>13</v>
      </c>
      <c r="B16" s="21">
        <v>4393</v>
      </c>
      <c r="C16" s="21">
        <v>2979</v>
      </c>
      <c r="D16" s="21">
        <v>1414</v>
      </c>
      <c r="E16" s="21">
        <v>132</v>
      </c>
      <c r="F16" s="21">
        <v>0</v>
      </c>
      <c r="G16" s="21">
        <v>132</v>
      </c>
      <c r="H16" s="21">
        <v>2218</v>
      </c>
      <c r="I16" s="21">
        <v>760</v>
      </c>
      <c r="J16" s="21">
        <v>1458</v>
      </c>
      <c r="K16" s="4">
        <f t="shared" si="0"/>
        <v>4647.8</v>
      </c>
    </row>
    <row r="17" spans="1:11" ht="15">
      <c r="A17" s="2" t="s">
        <v>14</v>
      </c>
      <c r="B17" s="21">
        <v>2778</v>
      </c>
      <c r="C17" s="21">
        <v>1862</v>
      </c>
      <c r="D17" s="21">
        <v>916</v>
      </c>
      <c r="E17" s="21">
        <v>229</v>
      </c>
      <c r="F17" s="21">
        <v>0</v>
      </c>
      <c r="G17" s="21">
        <v>229</v>
      </c>
      <c r="H17" s="21">
        <v>1466</v>
      </c>
      <c r="I17" s="21">
        <v>448</v>
      </c>
      <c r="J17" s="21">
        <v>1018</v>
      </c>
      <c r="K17" s="4">
        <f t="shared" si="0"/>
        <v>2981.85</v>
      </c>
    </row>
    <row r="18" spans="1:11" ht="15">
      <c r="A18" s="2" t="s">
        <v>3</v>
      </c>
      <c r="B18" s="3">
        <v>4031</v>
      </c>
      <c r="C18" s="21">
        <v>2648</v>
      </c>
      <c r="D18" s="3">
        <v>1383</v>
      </c>
      <c r="E18" s="3">
        <v>221</v>
      </c>
      <c r="F18" s="21">
        <v>0</v>
      </c>
      <c r="G18" s="3">
        <v>221</v>
      </c>
      <c r="H18" s="3">
        <v>1756</v>
      </c>
      <c r="I18" s="21">
        <v>588</v>
      </c>
      <c r="J18" s="3">
        <v>1168</v>
      </c>
      <c r="K18" s="4">
        <f t="shared" si="0"/>
        <v>4261.85</v>
      </c>
    </row>
    <row r="19" spans="1:11" ht="15">
      <c r="A19" s="2" t="s">
        <v>15</v>
      </c>
      <c r="B19" s="21">
        <v>4026</v>
      </c>
      <c r="C19" s="21">
        <v>2659</v>
      </c>
      <c r="D19" s="21">
        <v>1367</v>
      </c>
      <c r="E19" s="21">
        <v>221</v>
      </c>
      <c r="F19" s="21">
        <v>0</v>
      </c>
      <c r="G19" s="21">
        <v>221</v>
      </c>
      <c r="H19" s="21">
        <v>1758</v>
      </c>
      <c r="I19" s="21">
        <v>580</v>
      </c>
      <c r="J19" s="21">
        <v>1178</v>
      </c>
      <c r="K19" s="4">
        <f t="shared" si="0"/>
        <v>4257.05</v>
      </c>
    </row>
    <row r="20" spans="1:11" ht="15">
      <c r="A20" s="2" t="s">
        <v>16</v>
      </c>
      <c r="B20" s="21">
        <v>3976</v>
      </c>
      <c r="C20" s="21">
        <v>2633</v>
      </c>
      <c r="D20" s="21">
        <v>1343</v>
      </c>
      <c r="E20" s="21">
        <v>245</v>
      </c>
      <c r="F20" s="21">
        <v>0</v>
      </c>
      <c r="G20" s="21">
        <v>245</v>
      </c>
      <c r="H20" s="21">
        <v>1778</v>
      </c>
      <c r="I20" s="21">
        <v>580</v>
      </c>
      <c r="J20" s="21">
        <v>1198</v>
      </c>
      <c r="K20" s="4">
        <f t="shared" si="0"/>
        <v>4215.05</v>
      </c>
    </row>
    <row r="21" spans="1:11" ht="15">
      <c r="A21" s="2" t="s">
        <v>17</v>
      </c>
      <c r="B21" s="21">
        <v>3970</v>
      </c>
      <c r="C21" s="21">
        <v>2640</v>
      </c>
      <c r="D21" s="21">
        <v>1330</v>
      </c>
      <c r="E21" s="21">
        <v>245</v>
      </c>
      <c r="F21" s="21">
        <v>0</v>
      </c>
      <c r="G21" s="21">
        <v>245</v>
      </c>
      <c r="H21" s="21">
        <v>1796</v>
      </c>
      <c r="I21" s="21">
        <v>588</v>
      </c>
      <c r="J21" s="21">
        <v>1208</v>
      </c>
      <c r="K21" s="4">
        <f t="shared" si="0"/>
        <v>4210.85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48" t="s">
        <v>67</v>
      </c>
      <c r="B23" s="48"/>
      <c r="C23" s="48"/>
      <c r="D23" s="48"/>
      <c r="E23" s="48"/>
      <c r="F23" s="48"/>
      <c r="G23" s="48"/>
      <c r="H23" s="48"/>
      <c r="I23" s="48"/>
      <c r="J23" s="48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6322.166666666667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3454.0833333333335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2868.0833333333335</v>
      </c>
      <c r="F26" s="15"/>
      <c r="G26" s="16"/>
      <c r="H26" s="16"/>
      <c r="I26" s="16"/>
      <c r="J26" s="16"/>
    </row>
  </sheetData>
  <sheetProtection/>
  <mergeCells count="17">
    <mergeCell ref="A9:K9"/>
    <mergeCell ref="A23:J23"/>
    <mergeCell ref="A4:F4"/>
    <mergeCell ref="A5:A8"/>
    <mergeCell ref="B5:J5"/>
    <mergeCell ref="K5:K8"/>
    <mergeCell ref="B6:D6"/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6"/>
  <sheetViews>
    <sheetView view="pageBreakPreview" zoomScaleNormal="145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">
      <c r="A4" s="49"/>
      <c r="B4" s="49"/>
      <c r="C4" s="49"/>
      <c r="D4" s="49"/>
      <c r="E4" s="49"/>
      <c r="F4" s="49"/>
      <c r="K4" s="11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53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54</v>
      </c>
      <c r="B10" s="21">
        <f>SUM(C10:D10)</f>
        <v>4463</v>
      </c>
      <c r="C10" s="21">
        <v>3037</v>
      </c>
      <c r="D10" s="21">
        <v>1426</v>
      </c>
      <c r="E10" s="21">
        <f>SUM(F10:G10)</f>
        <v>173</v>
      </c>
      <c r="F10" s="21">
        <v>0</v>
      </c>
      <c r="G10" s="21">
        <v>173</v>
      </c>
      <c r="H10" s="21">
        <f>SUM(I10:J10)</f>
        <v>2248</v>
      </c>
      <c r="I10" s="21">
        <v>970</v>
      </c>
      <c r="J10" s="21">
        <v>1278</v>
      </c>
      <c r="K10" s="4">
        <f>B10+0.25*E10+0.1*H10</f>
        <v>4731.05</v>
      </c>
    </row>
    <row r="11" spans="1:11" ht="15">
      <c r="A11" s="2" t="s">
        <v>55</v>
      </c>
      <c r="B11" s="21">
        <f aca="true" t="shared" si="0" ref="B11:B21">SUM(C11:D11)</f>
        <v>4456</v>
      </c>
      <c r="C11" s="21">
        <v>3031</v>
      </c>
      <c r="D11" s="21">
        <v>1425</v>
      </c>
      <c r="E11" s="21">
        <f aca="true" t="shared" si="1" ref="E11:E21">SUM(F11:G11)</f>
        <v>173</v>
      </c>
      <c r="F11" s="21">
        <v>0</v>
      </c>
      <c r="G11" s="21">
        <v>173</v>
      </c>
      <c r="H11" s="21">
        <f aca="true" t="shared" si="2" ref="H11:H21">SUM(I11:J11)</f>
        <v>2238</v>
      </c>
      <c r="I11" s="21">
        <v>963</v>
      </c>
      <c r="J11" s="21">
        <v>1275</v>
      </c>
      <c r="K11" s="4">
        <f aca="true" t="shared" si="3" ref="K11:K21">B11+0.25*E11+0.1*H11</f>
        <v>4723.05</v>
      </c>
    </row>
    <row r="12" spans="1:11" ht="15">
      <c r="A12" s="2" t="s">
        <v>56</v>
      </c>
      <c r="B12" s="21">
        <f t="shared" si="0"/>
        <v>4454</v>
      </c>
      <c r="C12" s="21">
        <v>3031</v>
      </c>
      <c r="D12" s="21">
        <v>1423</v>
      </c>
      <c r="E12" s="21">
        <f t="shared" si="1"/>
        <v>174</v>
      </c>
      <c r="F12" s="21">
        <v>0</v>
      </c>
      <c r="G12" s="21">
        <v>174</v>
      </c>
      <c r="H12" s="21">
        <f t="shared" si="2"/>
        <v>2237</v>
      </c>
      <c r="I12" s="21">
        <v>964</v>
      </c>
      <c r="J12" s="21">
        <v>1273</v>
      </c>
      <c r="K12" s="4">
        <f t="shared" si="3"/>
        <v>4721.2</v>
      </c>
    </row>
    <row r="13" spans="1:11" ht="15">
      <c r="A13" s="2" t="s">
        <v>57</v>
      </c>
      <c r="B13" s="21">
        <f t="shared" si="0"/>
        <v>4396</v>
      </c>
      <c r="C13" s="21">
        <v>3001</v>
      </c>
      <c r="D13" s="21">
        <v>1395</v>
      </c>
      <c r="E13" s="21">
        <f t="shared" si="1"/>
        <v>175</v>
      </c>
      <c r="F13" s="21">
        <v>0</v>
      </c>
      <c r="G13" s="21">
        <v>175</v>
      </c>
      <c r="H13" s="21">
        <f t="shared" si="2"/>
        <v>2238</v>
      </c>
      <c r="I13" s="21">
        <v>959</v>
      </c>
      <c r="J13" s="21">
        <v>1279</v>
      </c>
      <c r="K13" s="4">
        <f t="shared" si="3"/>
        <v>4663.55</v>
      </c>
    </row>
    <row r="14" spans="1:11" ht="15">
      <c r="A14" s="2" t="s">
        <v>58</v>
      </c>
      <c r="B14" s="21">
        <f t="shared" si="0"/>
        <v>4393</v>
      </c>
      <c r="C14" s="21">
        <v>2994</v>
      </c>
      <c r="D14" s="21">
        <v>1399</v>
      </c>
      <c r="E14" s="21">
        <f t="shared" si="1"/>
        <v>175</v>
      </c>
      <c r="F14" s="21">
        <v>0</v>
      </c>
      <c r="G14" s="21">
        <v>175</v>
      </c>
      <c r="H14" s="21">
        <f t="shared" si="2"/>
        <v>2307</v>
      </c>
      <c r="I14" s="21">
        <v>961</v>
      </c>
      <c r="J14" s="21">
        <v>1346</v>
      </c>
      <c r="K14" s="4">
        <f t="shared" si="3"/>
        <v>4667.45</v>
      </c>
    </row>
    <row r="15" spans="1:11" ht="15">
      <c r="A15" s="2" t="s">
        <v>59</v>
      </c>
      <c r="B15" s="21">
        <f t="shared" si="0"/>
        <v>4391</v>
      </c>
      <c r="C15" s="21">
        <v>2993</v>
      </c>
      <c r="D15" s="21">
        <v>1398</v>
      </c>
      <c r="E15" s="21">
        <f t="shared" si="1"/>
        <v>173</v>
      </c>
      <c r="F15" s="21">
        <v>0</v>
      </c>
      <c r="G15" s="21">
        <v>173</v>
      </c>
      <c r="H15" s="21">
        <f t="shared" si="2"/>
        <v>2331</v>
      </c>
      <c r="I15" s="21">
        <v>963</v>
      </c>
      <c r="J15" s="21">
        <v>1368</v>
      </c>
      <c r="K15" s="4">
        <f t="shared" si="3"/>
        <v>4667.35</v>
      </c>
    </row>
    <row r="16" spans="1:11" ht="15">
      <c r="A16" s="2" t="s">
        <v>60</v>
      </c>
      <c r="B16" s="21">
        <f t="shared" si="0"/>
        <v>4383</v>
      </c>
      <c r="C16" s="21">
        <v>2991</v>
      </c>
      <c r="D16" s="21">
        <v>1392</v>
      </c>
      <c r="E16" s="21">
        <f t="shared" si="1"/>
        <v>175</v>
      </c>
      <c r="F16" s="21">
        <v>0</v>
      </c>
      <c r="G16" s="21">
        <v>175</v>
      </c>
      <c r="H16" s="21">
        <f t="shared" si="2"/>
        <v>2331</v>
      </c>
      <c r="I16" s="21">
        <v>964</v>
      </c>
      <c r="J16" s="21">
        <v>1367</v>
      </c>
      <c r="K16" s="4">
        <f t="shared" si="3"/>
        <v>4659.85</v>
      </c>
    </row>
    <row r="17" spans="1:11" ht="15">
      <c r="A17" s="2" t="s">
        <v>61</v>
      </c>
      <c r="B17" s="21">
        <f t="shared" si="0"/>
        <v>3499</v>
      </c>
      <c r="C17" s="21">
        <v>2305</v>
      </c>
      <c r="D17" s="21">
        <v>1194</v>
      </c>
      <c r="E17" s="21">
        <f t="shared" si="1"/>
        <v>197</v>
      </c>
      <c r="F17" s="21">
        <v>0</v>
      </c>
      <c r="G17" s="21">
        <v>197</v>
      </c>
      <c r="H17" s="21">
        <f t="shared" si="2"/>
        <v>1704</v>
      </c>
      <c r="I17" s="21">
        <v>646</v>
      </c>
      <c r="J17" s="21">
        <v>1058</v>
      </c>
      <c r="K17" s="4">
        <f t="shared" si="3"/>
        <v>3718.65</v>
      </c>
    </row>
    <row r="18" spans="1:11" ht="15">
      <c r="A18" s="2" t="s">
        <v>62</v>
      </c>
      <c r="B18" s="21">
        <f t="shared" si="0"/>
        <v>4573</v>
      </c>
      <c r="C18" s="21">
        <v>3053</v>
      </c>
      <c r="D18" s="21">
        <v>1520</v>
      </c>
      <c r="E18" s="21">
        <f t="shared" si="1"/>
        <v>197</v>
      </c>
      <c r="F18" s="21">
        <v>0</v>
      </c>
      <c r="G18" s="3">
        <v>197</v>
      </c>
      <c r="H18" s="21">
        <f t="shared" si="2"/>
        <v>2201</v>
      </c>
      <c r="I18" s="21">
        <v>797</v>
      </c>
      <c r="J18" s="3">
        <v>1404</v>
      </c>
      <c r="K18" s="4">
        <f t="shared" si="3"/>
        <v>4842.35</v>
      </c>
    </row>
    <row r="19" spans="1:11" ht="15">
      <c r="A19" s="2" t="s">
        <v>63</v>
      </c>
      <c r="B19" s="21">
        <f t="shared" si="0"/>
        <v>4545</v>
      </c>
      <c r="C19" s="21">
        <v>3055</v>
      </c>
      <c r="D19" s="21">
        <v>1490</v>
      </c>
      <c r="E19" s="21">
        <f t="shared" si="1"/>
        <v>175</v>
      </c>
      <c r="F19" s="21">
        <v>0</v>
      </c>
      <c r="G19" s="21">
        <v>175</v>
      </c>
      <c r="H19" s="21">
        <f t="shared" si="2"/>
        <v>2215</v>
      </c>
      <c r="I19" s="21">
        <v>806</v>
      </c>
      <c r="J19" s="21">
        <v>1409</v>
      </c>
      <c r="K19" s="4">
        <f t="shared" si="3"/>
        <v>4810.25</v>
      </c>
    </row>
    <row r="20" spans="1:11" ht="15">
      <c r="A20" s="2" t="s">
        <v>64</v>
      </c>
      <c r="B20" s="21">
        <f t="shared" si="0"/>
        <v>4497</v>
      </c>
      <c r="C20" s="21">
        <v>3026</v>
      </c>
      <c r="D20" s="21">
        <v>1471</v>
      </c>
      <c r="E20" s="21">
        <f t="shared" si="1"/>
        <v>170</v>
      </c>
      <c r="F20" s="21">
        <v>0</v>
      </c>
      <c r="G20" s="21">
        <v>170</v>
      </c>
      <c r="H20" s="21">
        <f t="shared" si="2"/>
        <v>2157</v>
      </c>
      <c r="I20" s="21">
        <v>755</v>
      </c>
      <c r="J20" s="21">
        <v>1402</v>
      </c>
      <c r="K20" s="4">
        <f t="shared" si="3"/>
        <v>4755.2</v>
      </c>
    </row>
    <row r="21" spans="1:11" ht="15">
      <c r="A21" s="2" t="s">
        <v>65</v>
      </c>
      <c r="B21" s="21">
        <f t="shared" si="0"/>
        <v>4464</v>
      </c>
      <c r="C21" s="21">
        <v>3014</v>
      </c>
      <c r="D21" s="21">
        <v>1450</v>
      </c>
      <c r="E21" s="21">
        <f t="shared" si="1"/>
        <v>170</v>
      </c>
      <c r="F21" s="21">
        <v>0</v>
      </c>
      <c r="G21" s="21">
        <v>170</v>
      </c>
      <c r="H21" s="21">
        <f t="shared" si="2"/>
        <v>2165</v>
      </c>
      <c r="I21" s="21">
        <v>756</v>
      </c>
      <c r="J21" s="21">
        <v>1409</v>
      </c>
      <c r="K21" s="4">
        <f t="shared" si="3"/>
        <v>4723</v>
      </c>
    </row>
    <row r="22" spans="1:11" ht="15">
      <c r="A22" s="5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5">
      <c r="A23" s="48" t="s">
        <v>66</v>
      </c>
      <c r="B23" s="48"/>
      <c r="C23" s="48"/>
      <c r="D23" s="48"/>
      <c r="E23" s="48"/>
      <c r="F23" s="48"/>
      <c r="G23" s="48"/>
      <c r="H23" s="48"/>
      <c r="I23" s="48"/>
      <c r="J23" s="48"/>
      <c r="K23" s="21"/>
    </row>
    <row r="24" spans="1:10" ht="15">
      <c r="A24" s="14"/>
      <c r="B24" s="14"/>
      <c r="C24" s="14"/>
      <c r="D24" s="14" t="s">
        <v>52</v>
      </c>
      <c r="E24" s="29">
        <f>(SUM(B10:B21)+SUM(E10:E21)+SUM(H10:H21))/12</f>
        <v>6751.083333333333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32</v>
      </c>
      <c r="E25" s="29">
        <f>(SUM(C10:C21)+SUM(I10:I21))/12</f>
        <v>3836.25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33</v>
      </c>
      <c r="E26" s="18">
        <f>(SUM(D10:D21)+SUM(G10:G21)+SUM(J10:J21))/12</f>
        <v>2914.8333333333335</v>
      </c>
      <c r="F26" s="15"/>
      <c r="G26" s="16"/>
      <c r="H26" s="16"/>
      <c r="I26" s="16"/>
      <c r="J26" s="16"/>
    </row>
  </sheetData>
  <sheetProtection/>
  <mergeCells count="17">
    <mergeCell ref="A9:K9"/>
    <mergeCell ref="A23:J23"/>
    <mergeCell ref="A4:F4"/>
    <mergeCell ref="A5:A8"/>
    <mergeCell ref="B5:J5"/>
    <mergeCell ref="K5:K8"/>
    <mergeCell ref="B6:D6"/>
    <mergeCell ref="A1:K1"/>
    <mergeCell ref="E6:G6"/>
    <mergeCell ref="H6:J6"/>
    <mergeCell ref="B7:B8"/>
    <mergeCell ref="C7:D7"/>
    <mergeCell ref="E7:E8"/>
    <mergeCell ref="A3:K3"/>
    <mergeCell ref="F7:G7"/>
    <mergeCell ref="H7:H8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26"/>
  <sheetViews>
    <sheetView view="pageBreakPreview" zoomScaleNormal="115" zoomScaleSheetLayoutView="100" workbookViewId="0" topLeftCell="A4">
      <selection activeCell="F26" sqref="F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8.71093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138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138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139</v>
      </c>
      <c r="B10" s="26">
        <f>SUM(C10:D10)</f>
        <v>4969</v>
      </c>
      <c r="C10" s="35">
        <v>2564</v>
      </c>
      <c r="D10" s="3">
        <v>2405</v>
      </c>
      <c r="E10" s="26">
        <f>SUM(F10:G10)</f>
        <v>211</v>
      </c>
      <c r="F10" s="35">
        <v>0</v>
      </c>
      <c r="G10" s="3">
        <v>211</v>
      </c>
      <c r="H10" s="26">
        <f>SUM(I10:J10)</f>
        <v>917</v>
      </c>
      <c r="I10" s="35">
        <v>170</v>
      </c>
      <c r="J10" s="3">
        <v>747</v>
      </c>
      <c r="K10" s="23">
        <f aca="true" t="shared" si="0" ref="K10:K21">B10+0.25*E10+0.1*H10</f>
        <v>5113.45</v>
      </c>
    </row>
    <row r="11" spans="1:11" ht="15">
      <c r="A11" s="2" t="s">
        <v>140</v>
      </c>
      <c r="B11" s="26">
        <f>SUM(C11:D11)</f>
        <v>4962</v>
      </c>
      <c r="C11" s="35">
        <v>2558</v>
      </c>
      <c r="D11" s="35">
        <v>2404</v>
      </c>
      <c r="E11" s="26">
        <f>SUM(F11:G11)</f>
        <v>210</v>
      </c>
      <c r="F11" s="35">
        <v>0</v>
      </c>
      <c r="G11" s="35">
        <v>210</v>
      </c>
      <c r="H11" s="26">
        <f>SUM(I11:J11)</f>
        <v>917</v>
      </c>
      <c r="I11" s="35">
        <v>170</v>
      </c>
      <c r="J11" s="35">
        <v>747</v>
      </c>
      <c r="K11" s="23">
        <f t="shared" si="0"/>
        <v>5106.2</v>
      </c>
    </row>
    <row r="12" spans="1:11" ht="15">
      <c r="A12" s="2" t="s">
        <v>141</v>
      </c>
      <c r="B12" s="26">
        <f>SUM(C12:D12)</f>
        <v>4959</v>
      </c>
      <c r="C12" s="35">
        <v>2560</v>
      </c>
      <c r="D12" s="35">
        <v>2399</v>
      </c>
      <c r="E12" s="26">
        <f>SUM(F12:G12)</f>
        <v>204</v>
      </c>
      <c r="F12" s="35">
        <v>0</v>
      </c>
      <c r="G12" s="35">
        <v>204</v>
      </c>
      <c r="H12" s="26">
        <f>SUM(I12:J12)</f>
        <v>876</v>
      </c>
      <c r="I12" s="35">
        <v>171</v>
      </c>
      <c r="J12" s="35">
        <v>705</v>
      </c>
      <c r="K12" s="23">
        <f t="shared" si="0"/>
        <v>5097.6</v>
      </c>
    </row>
    <row r="13" spans="1:11" ht="15">
      <c r="A13" s="12" t="s">
        <v>142</v>
      </c>
      <c r="B13" s="26">
        <f>SUM(C13:D13)</f>
        <v>4983</v>
      </c>
      <c r="C13" s="3">
        <v>2537</v>
      </c>
      <c r="D13" s="3">
        <v>2446</v>
      </c>
      <c r="E13" s="26">
        <f>SUM(F13:G13)</f>
        <v>194</v>
      </c>
      <c r="F13" s="3">
        <v>0</v>
      </c>
      <c r="G13" s="3">
        <v>194</v>
      </c>
      <c r="H13" s="26">
        <f>SUM(I13:J13)</f>
        <v>748</v>
      </c>
      <c r="I13" s="3">
        <v>143</v>
      </c>
      <c r="J13" s="3">
        <v>605</v>
      </c>
      <c r="K13" s="23">
        <f t="shared" si="0"/>
        <v>5106.3</v>
      </c>
    </row>
    <row r="14" spans="1:11" ht="15">
      <c r="A14" s="12" t="s">
        <v>143</v>
      </c>
      <c r="B14" s="26">
        <f aca="true" t="shared" si="1" ref="B14:B21">SUM(C14:D14)</f>
        <v>4974</v>
      </c>
      <c r="C14" s="3">
        <v>2505</v>
      </c>
      <c r="D14" s="3">
        <v>2469</v>
      </c>
      <c r="E14" s="26">
        <f aca="true" t="shared" si="2" ref="E14:E21">SUM(F14:G14)</f>
        <v>193</v>
      </c>
      <c r="F14" s="3">
        <v>0</v>
      </c>
      <c r="G14" s="3">
        <v>193</v>
      </c>
      <c r="H14" s="26">
        <f aca="true" t="shared" si="3" ref="H14:H21">SUM(I14:J14)</f>
        <v>747</v>
      </c>
      <c r="I14" s="3">
        <v>143</v>
      </c>
      <c r="J14" s="3">
        <v>604</v>
      </c>
      <c r="K14" s="23">
        <f t="shared" si="0"/>
        <v>5096.95</v>
      </c>
    </row>
    <row r="15" spans="1:11" ht="15">
      <c r="A15" s="12" t="s">
        <v>144</v>
      </c>
      <c r="B15" s="26">
        <f t="shared" si="1"/>
        <v>4961</v>
      </c>
      <c r="C15" s="3">
        <v>2498</v>
      </c>
      <c r="D15" s="3">
        <v>2463</v>
      </c>
      <c r="E15" s="26">
        <f t="shared" si="2"/>
        <v>193</v>
      </c>
      <c r="F15" s="3">
        <v>0</v>
      </c>
      <c r="G15" s="3">
        <v>193</v>
      </c>
      <c r="H15" s="26">
        <f t="shared" si="3"/>
        <v>747</v>
      </c>
      <c r="I15" s="3">
        <v>143</v>
      </c>
      <c r="J15" s="3">
        <v>604</v>
      </c>
      <c r="K15" s="23">
        <f t="shared" si="0"/>
        <v>5083.95</v>
      </c>
    </row>
    <row r="16" spans="1:11" ht="15">
      <c r="A16" s="12" t="s">
        <v>145</v>
      </c>
      <c r="B16" s="26">
        <f t="shared" si="1"/>
        <v>4954</v>
      </c>
      <c r="C16" s="3">
        <v>2494</v>
      </c>
      <c r="D16" s="3">
        <v>2460</v>
      </c>
      <c r="E16" s="26">
        <f t="shared" si="2"/>
        <v>193</v>
      </c>
      <c r="F16" s="24">
        <v>0</v>
      </c>
      <c r="G16" s="24">
        <v>193</v>
      </c>
      <c r="H16" s="26">
        <f t="shared" si="3"/>
        <v>747</v>
      </c>
      <c r="I16" s="24">
        <v>143</v>
      </c>
      <c r="J16" s="24">
        <v>604</v>
      </c>
      <c r="K16" s="23">
        <f t="shared" si="0"/>
        <v>5076.95</v>
      </c>
    </row>
    <row r="17" spans="1:11" ht="15">
      <c r="A17" s="12" t="s">
        <v>146</v>
      </c>
      <c r="B17" s="26">
        <f t="shared" si="1"/>
        <v>4371</v>
      </c>
      <c r="C17" s="3">
        <v>2364</v>
      </c>
      <c r="D17" s="3">
        <v>2007</v>
      </c>
      <c r="E17" s="26">
        <f t="shared" si="2"/>
        <v>192</v>
      </c>
      <c r="F17" s="3">
        <v>0</v>
      </c>
      <c r="G17" s="3">
        <v>192</v>
      </c>
      <c r="H17" s="26">
        <f t="shared" si="3"/>
        <v>739</v>
      </c>
      <c r="I17" s="3">
        <v>139</v>
      </c>
      <c r="J17" s="3">
        <v>600</v>
      </c>
      <c r="K17" s="23">
        <f t="shared" si="0"/>
        <v>4492.9</v>
      </c>
    </row>
    <row r="18" spans="1:11" ht="15">
      <c r="A18" s="12" t="s">
        <v>147</v>
      </c>
      <c r="B18" s="26">
        <f t="shared" si="1"/>
        <v>5344</v>
      </c>
      <c r="C18" s="3">
        <v>2762</v>
      </c>
      <c r="D18" s="3">
        <v>2582</v>
      </c>
      <c r="E18" s="26">
        <f t="shared" si="2"/>
        <v>330</v>
      </c>
      <c r="F18" s="3">
        <v>0</v>
      </c>
      <c r="G18" s="3">
        <v>330</v>
      </c>
      <c r="H18" s="26">
        <f t="shared" si="3"/>
        <v>995</v>
      </c>
      <c r="I18" s="3">
        <v>179</v>
      </c>
      <c r="J18" s="3">
        <v>816</v>
      </c>
      <c r="K18" s="23">
        <f t="shared" si="0"/>
        <v>5526</v>
      </c>
    </row>
    <row r="19" spans="1:11" ht="15">
      <c r="A19" s="12" t="s">
        <v>148</v>
      </c>
      <c r="B19" s="26">
        <f t="shared" si="1"/>
        <v>5323</v>
      </c>
      <c r="C19" s="3">
        <v>2754</v>
      </c>
      <c r="D19" s="3">
        <v>2569</v>
      </c>
      <c r="E19" s="26">
        <f t="shared" si="2"/>
        <v>348</v>
      </c>
      <c r="F19" s="3">
        <v>0</v>
      </c>
      <c r="G19" s="3">
        <v>348</v>
      </c>
      <c r="H19" s="26">
        <f t="shared" si="3"/>
        <v>1040</v>
      </c>
      <c r="I19" s="3">
        <v>181</v>
      </c>
      <c r="J19" s="3">
        <v>859</v>
      </c>
      <c r="K19" s="23">
        <f t="shared" si="0"/>
        <v>5514</v>
      </c>
    </row>
    <row r="20" spans="1:11" ht="15">
      <c r="A20" s="12" t="s">
        <v>149</v>
      </c>
      <c r="B20" s="26">
        <f t="shared" si="1"/>
        <v>5329</v>
      </c>
      <c r="C20" s="3">
        <v>2751</v>
      </c>
      <c r="D20" s="3">
        <v>2578</v>
      </c>
      <c r="E20" s="26">
        <f t="shared" si="2"/>
        <v>358</v>
      </c>
      <c r="F20" s="3">
        <v>0</v>
      </c>
      <c r="G20" s="3">
        <v>358</v>
      </c>
      <c r="H20" s="26">
        <f t="shared" si="3"/>
        <v>1046</v>
      </c>
      <c r="I20" s="3">
        <v>181</v>
      </c>
      <c r="J20" s="3">
        <v>865</v>
      </c>
      <c r="K20" s="23">
        <f t="shared" si="0"/>
        <v>5523.1</v>
      </c>
    </row>
    <row r="21" spans="1:11" ht="15">
      <c r="A21" s="12" t="s">
        <v>150</v>
      </c>
      <c r="B21" s="26">
        <f t="shared" si="1"/>
        <v>5230</v>
      </c>
      <c r="C21" s="3">
        <v>2721</v>
      </c>
      <c r="D21" s="3">
        <v>2509</v>
      </c>
      <c r="E21" s="26">
        <f t="shared" si="2"/>
        <v>347</v>
      </c>
      <c r="F21" s="3">
        <v>0</v>
      </c>
      <c r="G21" s="3">
        <v>347</v>
      </c>
      <c r="H21" s="26">
        <f t="shared" si="3"/>
        <v>1022</v>
      </c>
      <c r="I21" s="3">
        <v>170</v>
      </c>
      <c r="J21" s="3">
        <v>852</v>
      </c>
      <c r="K21" s="23">
        <f t="shared" si="0"/>
        <v>5418.95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151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36">
        <f>(SUM(B10:B21)+SUM(E10:E21)+SUM(H10:H21))/12</f>
        <v>6156.083333333333</v>
      </c>
      <c r="F24" s="22">
        <f>(SUM(B10:B21)+SUM(E10:E21)+SUM(H10:H21))/12</f>
        <v>6156.083333333333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6">
        <f>(SUM(C10:C21)+SUM(I10:I21))/12</f>
        <v>2750.0833333333335</v>
      </c>
      <c r="F25" s="22">
        <f>(SUM(C10:C21)+SUM(I10:I21))/12</f>
        <v>2750.0833333333335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6">
        <f>(SUM(D10:D21)+SUM(G10:G21)+SUM(J10:J21))/12</f>
        <v>3406</v>
      </c>
      <c r="F26" s="22">
        <f>(SUM(D10:D21)+SUM(G10:G21)+SUM(J10:J21))/12</f>
        <v>3406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6"/>
  <sheetViews>
    <sheetView view="pageBreakPreview" zoomScaleNormal="145" zoomScaleSheetLayoutView="100" zoomScalePageLayoutView="0" workbookViewId="0" topLeftCell="A1">
      <selection activeCell="G29" sqref="G29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8.71093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124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124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125</v>
      </c>
      <c r="B10" s="26">
        <f>SUM(C10:D10)</f>
        <v>4613</v>
      </c>
      <c r="C10" s="34">
        <v>2396</v>
      </c>
      <c r="D10" s="3">
        <v>2217</v>
      </c>
      <c r="E10" s="26">
        <f>SUM(F10:G10)</f>
        <v>140</v>
      </c>
      <c r="F10" s="34">
        <v>0</v>
      </c>
      <c r="G10" s="3">
        <v>140</v>
      </c>
      <c r="H10" s="26">
        <f>SUM(I10:J10)</f>
        <v>1055</v>
      </c>
      <c r="I10" s="34">
        <v>187</v>
      </c>
      <c r="J10" s="3">
        <v>868</v>
      </c>
      <c r="K10" s="23">
        <f aca="true" t="shared" si="0" ref="K10:K21">B10+0.25*E10+0.1*H10</f>
        <v>4753.5</v>
      </c>
    </row>
    <row r="11" spans="1:11" ht="15">
      <c r="A11" s="2" t="s">
        <v>126</v>
      </c>
      <c r="B11" s="26">
        <f>SUM(C11:D11)</f>
        <v>4599</v>
      </c>
      <c r="C11" s="34">
        <v>2388</v>
      </c>
      <c r="D11" s="34">
        <v>2211</v>
      </c>
      <c r="E11" s="26">
        <f>SUM(F11:G11)</f>
        <v>132</v>
      </c>
      <c r="F11" s="34">
        <v>0</v>
      </c>
      <c r="G11" s="34">
        <v>132</v>
      </c>
      <c r="H11" s="26">
        <f>SUM(I11:J11)</f>
        <v>1038</v>
      </c>
      <c r="I11" s="34">
        <v>185</v>
      </c>
      <c r="J11" s="34">
        <v>853</v>
      </c>
      <c r="K11" s="23">
        <f t="shared" si="0"/>
        <v>4735.8</v>
      </c>
    </row>
    <row r="12" spans="1:11" ht="15">
      <c r="A12" s="2" t="s">
        <v>127</v>
      </c>
      <c r="B12" s="26">
        <f>SUM(C12:D12)</f>
        <v>4575</v>
      </c>
      <c r="C12" s="34">
        <v>2376</v>
      </c>
      <c r="D12" s="34">
        <v>2199</v>
      </c>
      <c r="E12" s="26">
        <f>SUM(F12:G12)</f>
        <v>116</v>
      </c>
      <c r="F12" s="34">
        <v>0</v>
      </c>
      <c r="G12" s="34">
        <v>116</v>
      </c>
      <c r="H12" s="26">
        <f>SUM(I12:J12)</f>
        <v>807</v>
      </c>
      <c r="I12" s="34">
        <v>145</v>
      </c>
      <c r="J12" s="34">
        <v>662</v>
      </c>
      <c r="K12" s="23">
        <f t="shared" si="0"/>
        <v>4684.7</v>
      </c>
    </row>
    <row r="13" spans="1:11" ht="15">
      <c r="A13" s="12" t="s">
        <v>128</v>
      </c>
      <c r="B13" s="26">
        <f>SUM(C13:D13)</f>
        <v>4587</v>
      </c>
      <c r="C13" s="3">
        <v>2347</v>
      </c>
      <c r="D13" s="3">
        <v>2240</v>
      </c>
      <c r="E13" s="26">
        <f>SUM(F13:G13)</f>
        <v>127</v>
      </c>
      <c r="F13" s="3">
        <v>0</v>
      </c>
      <c r="G13" s="3">
        <v>127</v>
      </c>
      <c r="H13" s="26">
        <f>SUM(I13:J13)</f>
        <v>817</v>
      </c>
      <c r="I13" s="3">
        <v>153</v>
      </c>
      <c r="J13" s="3">
        <v>664</v>
      </c>
      <c r="K13" s="23">
        <f t="shared" si="0"/>
        <v>4700.45</v>
      </c>
    </row>
    <row r="14" spans="1:11" ht="15">
      <c r="A14" s="12" t="s">
        <v>129</v>
      </c>
      <c r="B14" s="26">
        <f aca="true" t="shared" si="1" ref="B14:B21">SUM(C14:D14)</f>
        <v>4580</v>
      </c>
      <c r="C14" s="3">
        <v>2344</v>
      </c>
      <c r="D14" s="3">
        <v>2236</v>
      </c>
      <c r="E14" s="26">
        <f aca="true" t="shared" si="2" ref="E14:E21">SUM(F14:G14)</f>
        <v>123</v>
      </c>
      <c r="F14" s="3">
        <v>0</v>
      </c>
      <c r="G14" s="3">
        <v>123</v>
      </c>
      <c r="H14" s="26">
        <f aca="true" t="shared" si="3" ref="H14:H21">SUM(I14:J14)</f>
        <v>817</v>
      </c>
      <c r="I14" s="3">
        <v>152</v>
      </c>
      <c r="J14" s="3">
        <v>665</v>
      </c>
      <c r="K14" s="23">
        <f t="shared" si="0"/>
        <v>4692.45</v>
      </c>
    </row>
    <row r="15" spans="1:11" ht="15">
      <c r="A15" s="12" t="s">
        <v>130</v>
      </c>
      <c r="B15" s="26">
        <f t="shared" si="1"/>
        <v>4571</v>
      </c>
      <c r="C15" s="3">
        <v>2341</v>
      </c>
      <c r="D15" s="3">
        <v>2230</v>
      </c>
      <c r="E15" s="26">
        <f t="shared" si="2"/>
        <v>121</v>
      </c>
      <c r="F15" s="3">
        <v>0</v>
      </c>
      <c r="G15" s="3">
        <v>121</v>
      </c>
      <c r="H15" s="26">
        <f t="shared" si="3"/>
        <v>807</v>
      </c>
      <c r="I15" s="3">
        <v>150</v>
      </c>
      <c r="J15" s="3">
        <v>657</v>
      </c>
      <c r="K15" s="23">
        <f t="shared" si="0"/>
        <v>4681.95</v>
      </c>
    </row>
    <row r="16" spans="1:11" ht="15">
      <c r="A16" s="12" t="s">
        <v>131</v>
      </c>
      <c r="B16" s="26">
        <f t="shared" si="1"/>
        <v>4549</v>
      </c>
      <c r="C16" s="3">
        <v>2329</v>
      </c>
      <c r="D16" s="3">
        <v>2220</v>
      </c>
      <c r="E16" s="26">
        <f t="shared" si="2"/>
        <v>121</v>
      </c>
      <c r="F16" s="24">
        <v>0</v>
      </c>
      <c r="G16" s="24">
        <v>121</v>
      </c>
      <c r="H16" s="26">
        <f t="shared" si="3"/>
        <v>804</v>
      </c>
      <c r="I16" s="24">
        <v>150</v>
      </c>
      <c r="J16" s="24">
        <v>654</v>
      </c>
      <c r="K16" s="23">
        <f t="shared" si="0"/>
        <v>4659.65</v>
      </c>
    </row>
    <row r="17" spans="1:11" ht="15">
      <c r="A17" s="12" t="s">
        <v>132</v>
      </c>
      <c r="B17" s="26">
        <f t="shared" si="1"/>
        <v>3907</v>
      </c>
      <c r="C17" s="3">
        <v>2155</v>
      </c>
      <c r="D17" s="3">
        <v>1752</v>
      </c>
      <c r="E17" s="26">
        <f t="shared" si="2"/>
        <v>121</v>
      </c>
      <c r="F17" s="3">
        <v>0</v>
      </c>
      <c r="G17" s="3">
        <v>121</v>
      </c>
      <c r="H17" s="26">
        <f t="shared" si="3"/>
        <v>802</v>
      </c>
      <c r="I17" s="3">
        <v>150</v>
      </c>
      <c r="J17" s="3">
        <v>652</v>
      </c>
      <c r="K17" s="23">
        <f t="shared" si="0"/>
        <v>4017.45</v>
      </c>
    </row>
    <row r="18" spans="1:11" ht="15">
      <c r="A18" s="12" t="s">
        <v>133</v>
      </c>
      <c r="B18" s="26">
        <f t="shared" si="1"/>
        <v>4995</v>
      </c>
      <c r="C18" s="3">
        <v>2609</v>
      </c>
      <c r="D18" s="3">
        <v>2386</v>
      </c>
      <c r="E18" s="26">
        <f t="shared" si="2"/>
        <v>225</v>
      </c>
      <c r="F18" s="3">
        <v>0</v>
      </c>
      <c r="G18" s="3">
        <v>225</v>
      </c>
      <c r="H18" s="26">
        <f t="shared" si="3"/>
        <v>1036</v>
      </c>
      <c r="I18" s="3">
        <v>178</v>
      </c>
      <c r="J18" s="3">
        <v>858</v>
      </c>
      <c r="K18" s="23">
        <f t="shared" si="0"/>
        <v>5154.85</v>
      </c>
    </row>
    <row r="19" spans="1:11" ht="15">
      <c r="A19" s="12" t="s">
        <v>134</v>
      </c>
      <c r="B19" s="26">
        <f t="shared" si="1"/>
        <v>4978</v>
      </c>
      <c r="C19" s="3">
        <v>2608</v>
      </c>
      <c r="D19" s="3">
        <v>2370</v>
      </c>
      <c r="E19" s="26">
        <f t="shared" si="2"/>
        <v>211</v>
      </c>
      <c r="F19" s="3">
        <v>0</v>
      </c>
      <c r="G19" s="3">
        <v>211</v>
      </c>
      <c r="H19" s="26">
        <f t="shared" si="3"/>
        <v>1037</v>
      </c>
      <c r="I19" s="3">
        <v>180</v>
      </c>
      <c r="J19" s="3">
        <v>857</v>
      </c>
      <c r="K19" s="23">
        <f t="shared" si="0"/>
        <v>5134.45</v>
      </c>
    </row>
    <row r="20" spans="1:11" ht="15">
      <c r="A20" s="12" t="s">
        <v>135</v>
      </c>
      <c r="B20" s="26">
        <f t="shared" si="1"/>
        <v>4977</v>
      </c>
      <c r="C20" s="3">
        <v>2586</v>
      </c>
      <c r="D20" s="3">
        <v>2391</v>
      </c>
      <c r="E20" s="26">
        <f t="shared" si="2"/>
        <v>217</v>
      </c>
      <c r="F20" s="3">
        <v>0</v>
      </c>
      <c r="G20" s="3">
        <v>217</v>
      </c>
      <c r="H20" s="26">
        <f t="shared" si="3"/>
        <v>1036</v>
      </c>
      <c r="I20" s="3">
        <v>177</v>
      </c>
      <c r="J20" s="3">
        <v>859</v>
      </c>
      <c r="K20" s="23">
        <f t="shared" si="0"/>
        <v>5134.85</v>
      </c>
    </row>
    <row r="21" spans="1:11" ht="15">
      <c r="A21" s="12" t="s">
        <v>136</v>
      </c>
      <c r="B21" s="26">
        <f t="shared" si="1"/>
        <v>4986</v>
      </c>
      <c r="C21" s="3">
        <v>2581</v>
      </c>
      <c r="D21" s="3">
        <v>2405</v>
      </c>
      <c r="E21" s="26">
        <f t="shared" si="2"/>
        <v>212</v>
      </c>
      <c r="F21" s="3">
        <v>0</v>
      </c>
      <c r="G21" s="3">
        <v>212</v>
      </c>
      <c r="H21" s="26">
        <f t="shared" si="3"/>
        <v>1014</v>
      </c>
      <c r="I21" s="3">
        <v>171</v>
      </c>
      <c r="J21" s="3">
        <v>843</v>
      </c>
      <c r="K21" s="23">
        <f t="shared" si="0"/>
        <v>5140.4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137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30">
        <f>(SUM(B10:B21)+SUM(E10:E21)+SUM(H10:H21))/12</f>
        <v>5737.75</v>
      </c>
      <c r="F24" s="22">
        <f>(SUM(B10:B21)+SUM(E10:E21)+SUM(H10:H21))/12</f>
        <v>5737.75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0">
        <f>(SUM(C10:C21)+SUM(I10:I21))/12</f>
        <v>2586.5</v>
      </c>
      <c r="F25" s="22">
        <f>(SUM(C10:C21)+SUM(I10:I21))/12</f>
        <v>2586.5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0">
        <f>(SUM(D10:D21)+SUM(G10:G21)+SUM(J10:J21))/12</f>
        <v>3151.25</v>
      </c>
      <c r="F26" s="22">
        <f>(SUM(D10:D21)+SUM(G10:G21)+SUM(J10:J21))/12</f>
        <v>3151.25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view="pageBreakPreview" zoomScaleNormal="145" zoomScaleSheetLayoutView="100" zoomScalePageLayoutView="0" workbookViewId="0" topLeftCell="A1">
      <selection activeCell="A3" sqref="A3:K3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110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110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111</v>
      </c>
      <c r="B10" s="26">
        <f>SUM(C10:D10)</f>
        <v>4501</v>
      </c>
      <c r="C10" s="32">
        <v>2357</v>
      </c>
      <c r="D10" s="3">
        <v>2144</v>
      </c>
      <c r="E10" s="26">
        <f>SUM(F10:G10)</f>
        <v>149</v>
      </c>
      <c r="F10" s="32">
        <v>0</v>
      </c>
      <c r="G10" s="3">
        <v>149</v>
      </c>
      <c r="H10" s="26">
        <f>SUM(I10:J10)</f>
        <v>1148</v>
      </c>
      <c r="I10" s="32">
        <v>205</v>
      </c>
      <c r="J10" s="3">
        <v>943</v>
      </c>
      <c r="K10" s="23">
        <f aca="true" t="shared" si="0" ref="K10:K21">B10+0.25*E10+0.1*H10</f>
        <v>4653.05</v>
      </c>
    </row>
    <row r="11" spans="1:11" ht="15">
      <c r="A11" s="2" t="s">
        <v>112</v>
      </c>
      <c r="B11" s="26">
        <f>SUM(C11:D11)</f>
        <v>4477</v>
      </c>
      <c r="C11" s="32">
        <v>2346</v>
      </c>
      <c r="D11" s="32">
        <v>2131</v>
      </c>
      <c r="E11" s="26">
        <f>SUM(F11:G11)</f>
        <v>146</v>
      </c>
      <c r="F11" s="32">
        <v>0</v>
      </c>
      <c r="G11" s="32">
        <v>146</v>
      </c>
      <c r="H11" s="26">
        <f>SUM(I11:J11)</f>
        <v>1135</v>
      </c>
      <c r="I11" s="32">
        <v>208</v>
      </c>
      <c r="J11" s="32">
        <v>927</v>
      </c>
      <c r="K11" s="23">
        <f t="shared" si="0"/>
        <v>4627</v>
      </c>
    </row>
    <row r="12" spans="1:11" ht="15">
      <c r="A12" s="2" t="s">
        <v>113</v>
      </c>
      <c r="B12" s="26">
        <f>SUM(C12:D12)</f>
        <v>4448</v>
      </c>
      <c r="C12" s="32">
        <v>2341</v>
      </c>
      <c r="D12" s="32">
        <v>2107</v>
      </c>
      <c r="E12" s="26">
        <f>SUM(F12:G12)</f>
        <v>94</v>
      </c>
      <c r="F12" s="32">
        <v>0</v>
      </c>
      <c r="G12" s="32">
        <v>94</v>
      </c>
      <c r="H12" s="26">
        <f>SUM(I12:J12)</f>
        <v>928</v>
      </c>
      <c r="I12" s="32">
        <v>164</v>
      </c>
      <c r="J12" s="32">
        <v>764</v>
      </c>
      <c r="K12" s="23">
        <f t="shared" si="0"/>
        <v>4564.3</v>
      </c>
    </row>
    <row r="13" spans="1:11" ht="15">
      <c r="A13" s="12" t="s">
        <v>114</v>
      </c>
      <c r="B13" s="26">
        <f>SUM(C13:D13)</f>
        <v>4410</v>
      </c>
      <c r="C13" s="3">
        <v>2317</v>
      </c>
      <c r="D13" s="3">
        <v>2093</v>
      </c>
      <c r="E13" s="26">
        <f>SUM(F13:G13)</f>
        <v>102</v>
      </c>
      <c r="F13" s="3">
        <v>0</v>
      </c>
      <c r="G13" s="3">
        <v>102</v>
      </c>
      <c r="H13" s="26">
        <f>SUM(I13:J13)</f>
        <v>937</v>
      </c>
      <c r="I13" s="3">
        <v>163</v>
      </c>
      <c r="J13" s="3">
        <v>774</v>
      </c>
      <c r="K13" s="23">
        <f t="shared" si="0"/>
        <v>4529.2</v>
      </c>
    </row>
    <row r="14" spans="1:11" ht="15">
      <c r="A14" s="12" t="s">
        <v>115</v>
      </c>
      <c r="B14" s="26">
        <f aca="true" t="shared" si="1" ref="B14:B21">SUM(C14:D14)</f>
        <v>4420</v>
      </c>
      <c r="C14" s="3">
        <v>2315</v>
      </c>
      <c r="D14" s="3">
        <v>2105</v>
      </c>
      <c r="E14" s="26">
        <f aca="true" t="shared" si="2" ref="E14:E21">SUM(F14:G14)</f>
        <v>104</v>
      </c>
      <c r="F14" s="3">
        <v>0</v>
      </c>
      <c r="G14" s="3">
        <v>104</v>
      </c>
      <c r="H14" s="26">
        <f aca="true" t="shared" si="3" ref="H14:H21">SUM(I14:J14)</f>
        <v>941</v>
      </c>
      <c r="I14" s="3">
        <v>165</v>
      </c>
      <c r="J14" s="3">
        <v>776</v>
      </c>
      <c r="K14" s="23">
        <f t="shared" si="0"/>
        <v>4540.1</v>
      </c>
    </row>
    <row r="15" spans="1:11" ht="15">
      <c r="A15" s="12" t="s">
        <v>116</v>
      </c>
      <c r="B15" s="26">
        <f t="shared" si="1"/>
        <v>4407</v>
      </c>
      <c r="C15" s="3">
        <v>2312</v>
      </c>
      <c r="D15" s="3">
        <v>2095</v>
      </c>
      <c r="E15" s="26">
        <f t="shared" si="2"/>
        <v>104</v>
      </c>
      <c r="F15" s="3">
        <v>0</v>
      </c>
      <c r="G15" s="3">
        <v>104</v>
      </c>
      <c r="H15" s="26">
        <f t="shared" si="3"/>
        <v>949</v>
      </c>
      <c r="I15" s="3">
        <v>181</v>
      </c>
      <c r="J15" s="3">
        <v>768</v>
      </c>
      <c r="K15" s="23">
        <f t="shared" si="0"/>
        <v>4527.9</v>
      </c>
    </row>
    <row r="16" spans="1:11" ht="15">
      <c r="A16" s="12" t="s">
        <v>117</v>
      </c>
      <c r="B16" s="26">
        <f t="shared" si="1"/>
        <v>4399</v>
      </c>
      <c r="C16" s="3">
        <v>2309</v>
      </c>
      <c r="D16" s="3">
        <v>2090</v>
      </c>
      <c r="E16" s="26">
        <f t="shared" si="2"/>
        <v>106</v>
      </c>
      <c r="F16" s="24">
        <v>0</v>
      </c>
      <c r="G16" s="24">
        <v>106</v>
      </c>
      <c r="H16" s="26">
        <f t="shared" si="3"/>
        <v>947</v>
      </c>
      <c r="I16" s="24">
        <v>181</v>
      </c>
      <c r="J16" s="24">
        <v>766</v>
      </c>
      <c r="K16" s="23">
        <f t="shared" si="0"/>
        <v>4520.2</v>
      </c>
    </row>
    <row r="17" spans="1:11" ht="15">
      <c r="A17" s="12" t="s">
        <v>118</v>
      </c>
      <c r="B17" s="26">
        <f t="shared" si="1"/>
        <v>3779</v>
      </c>
      <c r="C17" s="3">
        <v>2160</v>
      </c>
      <c r="D17" s="3">
        <v>1619</v>
      </c>
      <c r="E17" s="26">
        <f t="shared" si="2"/>
        <v>101</v>
      </c>
      <c r="F17" s="3">
        <v>0</v>
      </c>
      <c r="G17" s="3">
        <v>101</v>
      </c>
      <c r="H17" s="26">
        <f t="shared" si="3"/>
        <v>909</v>
      </c>
      <c r="I17" s="3">
        <v>156</v>
      </c>
      <c r="J17" s="3">
        <v>753</v>
      </c>
      <c r="K17" s="23">
        <f t="shared" si="0"/>
        <v>3895.15</v>
      </c>
    </row>
    <row r="18" spans="1:11" ht="15">
      <c r="A18" s="12" t="s">
        <v>119</v>
      </c>
      <c r="B18" s="26">
        <f t="shared" si="1"/>
        <v>4688</v>
      </c>
      <c r="C18" s="3">
        <v>2433</v>
      </c>
      <c r="D18" s="3">
        <v>2255</v>
      </c>
      <c r="E18" s="26">
        <f t="shared" si="2"/>
        <v>146</v>
      </c>
      <c r="F18" s="3">
        <v>0</v>
      </c>
      <c r="G18" s="3">
        <v>146</v>
      </c>
      <c r="H18" s="26">
        <f t="shared" si="3"/>
        <v>949</v>
      </c>
      <c r="I18" s="3">
        <v>195</v>
      </c>
      <c r="J18" s="3">
        <v>754</v>
      </c>
      <c r="K18" s="23">
        <f t="shared" si="0"/>
        <v>4819.4</v>
      </c>
    </row>
    <row r="19" spans="1:11" ht="15">
      <c r="A19" s="12" t="s">
        <v>120</v>
      </c>
      <c r="B19" s="26">
        <f t="shared" si="1"/>
        <v>4678</v>
      </c>
      <c r="C19" s="3">
        <v>2435</v>
      </c>
      <c r="D19" s="3">
        <v>2243</v>
      </c>
      <c r="E19" s="26">
        <f t="shared" si="2"/>
        <v>146</v>
      </c>
      <c r="F19" s="3">
        <v>0</v>
      </c>
      <c r="G19" s="3">
        <v>146</v>
      </c>
      <c r="H19" s="26">
        <f t="shared" si="3"/>
        <v>966</v>
      </c>
      <c r="I19" s="3">
        <v>202</v>
      </c>
      <c r="J19" s="3">
        <v>764</v>
      </c>
      <c r="K19" s="23">
        <f t="shared" si="0"/>
        <v>4811.1</v>
      </c>
    </row>
    <row r="20" spans="1:11" ht="15">
      <c r="A20" s="12" t="s">
        <v>121</v>
      </c>
      <c r="B20" s="26">
        <f t="shared" si="1"/>
        <v>4665</v>
      </c>
      <c r="C20" s="3">
        <v>2421</v>
      </c>
      <c r="D20" s="3">
        <v>2244</v>
      </c>
      <c r="E20" s="26">
        <f t="shared" si="2"/>
        <v>148</v>
      </c>
      <c r="F20" s="3">
        <v>0</v>
      </c>
      <c r="G20" s="3">
        <v>148</v>
      </c>
      <c r="H20" s="26">
        <f t="shared" si="3"/>
        <v>1192</v>
      </c>
      <c r="I20" s="3">
        <v>203</v>
      </c>
      <c r="J20" s="3">
        <v>989</v>
      </c>
      <c r="K20" s="23">
        <f t="shared" si="0"/>
        <v>4821.2</v>
      </c>
    </row>
    <row r="21" spans="1:11" ht="15">
      <c r="A21" s="12" t="s">
        <v>122</v>
      </c>
      <c r="B21" s="26">
        <f t="shared" si="1"/>
        <v>4635</v>
      </c>
      <c r="C21" s="3">
        <v>2412</v>
      </c>
      <c r="D21" s="3">
        <v>2223</v>
      </c>
      <c r="E21" s="26">
        <f t="shared" si="2"/>
        <v>144</v>
      </c>
      <c r="F21" s="3">
        <v>0</v>
      </c>
      <c r="G21" s="3">
        <v>144</v>
      </c>
      <c r="H21" s="26">
        <f t="shared" si="3"/>
        <v>961</v>
      </c>
      <c r="I21" s="3">
        <v>187</v>
      </c>
      <c r="J21" s="3">
        <v>774</v>
      </c>
      <c r="K21" s="23">
        <f t="shared" si="0"/>
        <v>4767.1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123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30">
        <f>(SUM(B10:B21)+SUM(E10:E21)+SUM(H10:H21))/12</f>
        <v>5579.916666666667</v>
      </c>
      <c r="F24" s="22">
        <f>(SUM(B10:B21)+SUM(E10:E21)+SUM(H10:H21))/12</f>
        <v>5579.916666666667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30">
        <f>(SUM(C10:C21)+SUM(I10:I21))/12</f>
        <v>2530.6666666666665</v>
      </c>
      <c r="F25" s="22">
        <f>(SUM(C10:C21)+SUM(I10:I21))/12</f>
        <v>2530.6666666666665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33">
        <v>3049.2</v>
      </c>
      <c r="F26" s="22">
        <f>(SUM(D10:D21)+SUM(G10:G21)+SUM(J10:J21))/12</f>
        <v>3049.25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view="pageBreakPreview" zoomScaleNormal="145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108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108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96</v>
      </c>
      <c r="B10" s="26">
        <f>SUM(C10:D10)</f>
        <v>4471</v>
      </c>
      <c r="C10" s="31">
        <v>2347</v>
      </c>
      <c r="D10" s="3">
        <v>2124</v>
      </c>
      <c r="E10" s="26">
        <f>SUM(F10:G10)</f>
        <v>181</v>
      </c>
      <c r="F10" s="31">
        <v>0</v>
      </c>
      <c r="G10" s="3">
        <v>181</v>
      </c>
      <c r="H10" s="26">
        <f>SUM(I10:J10)</f>
        <v>1246</v>
      </c>
      <c r="I10" s="31">
        <v>277</v>
      </c>
      <c r="J10" s="3">
        <v>969</v>
      </c>
      <c r="K10" s="23">
        <f aca="true" t="shared" si="0" ref="K10:K21">B10+0.25*E10+0.1*H10</f>
        <v>4640.85</v>
      </c>
    </row>
    <row r="11" spans="1:11" ht="15">
      <c r="A11" s="2" t="s">
        <v>97</v>
      </c>
      <c r="B11" s="26">
        <f>SUM(C11:D11)</f>
        <v>4469</v>
      </c>
      <c r="C11" s="31">
        <v>2343</v>
      </c>
      <c r="D11" s="31">
        <v>2126</v>
      </c>
      <c r="E11" s="26">
        <f>SUM(F11:G11)</f>
        <v>179</v>
      </c>
      <c r="F11" s="31">
        <v>0</v>
      </c>
      <c r="G11" s="31">
        <v>179</v>
      </c>
      <c r="H11" s="26">
        <f>SUM(I11:J11)</f>
        <v>1234</v>
      </c>
      <c r="I11" s="31">
        <v>274</v>
      </c>
      <c r="J11" s="31">
        <v>960</v>
      </c>
      <c r="K11" s="23">
        <f t="shared" si="0"/>
        <v>4637.15</v>
      </c>
    </row>
    <row r="12" spans="1:11" ht="15">
      <c r="A12" s="2" t="s">
        <v>98</v>
      </c>
      <c r="B12" s="26">
        <f>SUM(C12:D12)</f>
        <v>4441</v>
      </c>
      <c r="C12" s="31">
        <v>2334</v>
      </c>
      <c r="D12" s="31">
        <v>2107</v>
      </c>
      <c r="E12" s="26">
        <f>SUM(F12:G12)</f>
        <v>183</v>
      </c>
      <c r="F12" s="31">
        <v>0</v>
      </c>
      <c r="G12" s="31">
        <v>183</v>
      </c>
      <c r="H12" s="26">
        <f>SUM(I12:J12)</f>
        <v>1218</v>
      </c>
      <c r="I12" s="31">
        <v>272</v>
      </c>
      <c r="J12" s="31">
        <v>946</v>
      </c>
      <c r="K12" s="23">
        <f t="shared" si="0"/>
        <v>4608.55</v>
      </c>
    </row>
    <row r="13" spans="1:11" ht="15">
      <c r="A13" s="12" t="s">
        <v>99</v>
      </c>
      <c r="B13" s="26">
        <f>SUM(C13:D13)</f>
        <v>4462</v>
      </c>
      <c r="C13" s="3">
        <v>2324</v>
      </c>
      <c r="D13" s="3">
        <v>2138</v>
      </c>
      <c r="E13" s="26">
        <f>SUM(F13:G13)</f>
        <v>129</v>
      </c>
      <c r="F13" s="3">
        <v>0</v>
      </c>
      <c r="G13" s="3">
        <v>129</v>
      </c>
      <c r="H13" s="26">
        <f>SUM(I13:J13)</f>
        <v>984</v>
      </c>
      <c r="I13" s="3">
        <v>181</v>
      </c>
      <c r="J13" s="3">
        <v>803</v>
      </c>
      <c r="K13" s="23">
        <f t="shared" si="0"/>
        <v>4592.65</v>
      </c>
    </row>
    <row r="14" spans="1:11" ht="15">
      <c r="A14" s="12" t="s">
        <v>100</v>
      </c>
      <c r="B14" s="26">
        <f aca="true" t="shared" si="1" ref="B14:B21">SUM(C14:D14)</f>
        <v>4445</v>
      </c>
      <c r="C14" s="3">
        <v>2315</v>
      </c>
      <c r="D14" s="3">
        <v>2130</v>
      </c>
      <c r="E14" s="26">
        <f aca="true" t="shared" si="2" ref="E14:E21">SUM(F14:G14)</f>
        <v>129</v>
      </c>
      <c r="F14" s="3">
        <v>0</v>
      </c>
      <c r="G14" s="3">
        <v>129</v>
      </c>
      <c r="H14" s="26">
        <f aca="true" t="shared" si="3" ref="H14:H21">SUM(I14:J14)</f>
        <v>985</v>
      </c>
      <c r="I14" s="3">
        <v>181</v>
      </c>
      <c r="J14" s="3">
        <v>804</v>
      </c>
      <c r="K14" s="23">
        <f t="shared" si="0"/>
        <v>4575.75</v>
      </c>
    </row>
    <row r="15" spans="1:11" ht="15">
      <c r="A15" s="12" t="s">
        <v>101</v>
      </c>
      <c r="B15" s="26">
        <f t="shared" si="1"/>
        <v>4451</v>
      </c>
      <c r="C15" s="3">
        <v>2315</v>
      </c>
      <c r="D15" s="3">
        <v>2136</v>
      </c>
      <c r="E15" s="26">
        <f t="shared" si="2"/>
        <v>129</v>
      </c>
      <c r="F15" s="3">
        <v>0</v>
      </c>
      <c r="G15" s="3">
        <v>129</v>
      </c>
      <c r="H15" s="26">
        <f t="shared" si="3"/>
        <v>1023</v>
      </c>
      <c r="I15" s="3">
        <v>222</v>
      </c>
      <c r="J15" s="3">
        <v>801</v>
      </c>
      <c r="K15" s="23">
        <f t="shared" si="0"/>
        <v>4585.55</v>
      </c>
    </row>
    <row r="16" spans="1:11" ht="15">
      <c r="A16" s="12" t="s">
        <v>102</v>
      </c>
      <c r="B16" s="26">
        <f t="shared" si="1"/>
        <v>4449</v>
      </c>
      <c r="C16" s="3">
        <v>2310</v>
      </c>
      <c r="D16" s="3">
        <v>2139</v>
      </c>
      <c r="E16" s="26">
        <f t="shared" si="2"/>
        <v>129</v>
      </c>
      <c r="F16" s="24">
        <v>0</v>
      </c>
      <c r="G16" s="24">
        <v>129</v>
      </c>
      <c r="H16" s="26">
        <f t="shared" si="3"/>
        <v>1024</v>
      </c>
      <c r="I16" s="24">
        <v>222</v>
      </c>
      <c r="J16" s="24">
        <v>802</v>
      </c>
      <c r="K16" s="23">
        <f t="shared" si="0"/>
        <v>4583.65</v>
      </c>
    </row>
    <row r="17" spans="1:11" ht="15">
      <c r="A17" s="12" t="s">
        <v>103</v>
      </c>
      <c r="B17" s="26">
        <f t="shared" si="1"/>
        <v>3787</v>
      </c>
      <c r="C17" s="3">
        <v>2103</v>
      </c>
      <c r="D17" s="3">
        <v>1684</v>
      </c>
      <c r="E17" s="26">
        <f t="shared" si="2"/>
        <v>128</v>
      </c>
      <c r="F17" s="3">
        <v>0</v>
      </c>
      <c r="G17" s="3">
        <v>128</v>
      </c>
      <c r="H17" s="26">
        <f t="shared" si="3"/>
        <v>974</v>
      </c>
      <c r="I17" s="3">
        <v>180</v>
      </c>
      <c r="J17" s="3">
        <v>794</v>
      </c>
      <c r="K17" s="23">
        <f t="shared" si="0"/>
        <v>3916.4</v>
      </c>
    </row>
    <row r="18" spans="1:11" ht="15">
      <c r="A18" s="12" t="s">
        <v>104</v>
      </c>
      <c r="B18" s="26">
        <f t="shared" si="1"/>
        <v>4617</v>
      </c>
      <c r="C18" s="3">
        <v>2412</v>
      </c>
      <c r="D18" s="3">
        <v>2205</v>
      </c>
      <c r="E18" s="26">
        <f t="shared" si="2"/>
        <v>102</v>
      </c>
      <c r="F18" s="3">
        <v>0</v>
      </c>
      <c r="G18" s="3">
        <v>102</v>
      </c>
      <c r="H18" s="26">
        <f t="shared" si="3"/>
        <v>1200</v>
      </c>
      <c r="I18" s="3">
        <v>229</v>
      </c>
      <c r="J18" s="3">
        <v>971</v>
      </c>
      <c r="K18" s="23">
        <f t="shared" si="0"/>
        <v>4762.5</v>
      </c>
    </row>
    <row r="19" spans="1:11" ht="15">
      <c r="A19" s="12" t="s">
        <v>105</v>
      </c>
      <c r="B19" s="26">
        <f t="shared" si="1"/>
        <v>4605</v>
      </c>
      <c r="C19" s="3">
        <v>2403</v>
      </c>
      <c r="D19" s="3">
        <v>2202</v>
      </c>
      <c r="E19" s="26">
        <f t="shared" si="2"/>
        <v>161</v>
      </c>
      <c r="F19" s="3">
        <v>0</v>
      </c>
      <c r="G19" s="3">
        <v>161</v>
      </c>
      <c r="H19" s="26">
        <f t="shared" si="3"/>
        <v>1198</v>
      </c>
      <c r="I19" s="3">
        <v>226</v>
      </c>
      <c r="J19" s="3">
        <v>972</v>
      </c>
      <c r="K19" s="23">
        <f t="shared" si="0"/>
        <v>4765.05</v>
      </c>
    </row>
    <row r="20" spans="1:11" ht="15">
      <c r="A20" s="12" t="s">
        <v>106</v>
      </c>
      <c r="B20" s="26">
        <f t="shared" si="1"/>
        <v>4530</v>
      </c>
      <c r="C20" s="3">
        <v>2374</v>
      </c>
      <c r="D20" s="3">
        <v>2156</v>
      </c>
      <c r="E20" s="26">
        <f t="shared" si="2"/>
        <v>161</v>
      </c>
      <c r="F20" s="3">
        <v>0</v>
      </c>
      <c r="G20" s="3">
        <v>161</v>
      </c>
      <c r="H20" s="26">
        <f t="shared" si="3"/>
        <v>1200</v>
      </c>
      <c r="I20" s="3">
        <v>219</v>
      </c>
      <c r="J20" s="3">
        <v>981</v>
      </c>
      <c r="K20" s="23">
        <f t="shared" si="0"/>
        <v>4690.25</v>
      </c>
    </row>
    <row r="21" spans="1:11" ht="15">
      <c r="A21" s="12" t="s">
        <v>107</v>
      </c>
      <c r="B21" s="26">
        <f t="shared" si="1"/>
        <v>4504</v>
      </c>
      <c r="C21" s="3">
        <v>2360</v>
      </c>
      <c r="D21" s="3">
        <v>2144</v>
      </c>
      <c r="E21" s="26">
        <f t="shared" si="2"/>
        <v>155</v>
      </c>
      <c r="F21" s="3">
        <v>0</v>
      </c>
      <c r="G21" s="3">
        <v>155</v>
      </c>
      <c r="H21" s="26">
        <f t="shared" si="3"/>
        <v>1163</v>
      </c>
      <c r="I21" s="3">
        <v>208</v>
      </c>
      <c r="J21" s="3">
        <v>955</v>
      </c>
      <c r="K21" s="23">
        <f t="shared" si="0"/>
        <v>4659.05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109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(SUM(B10:B21)+SUM(E10:E21)+SUM(H10:H21))/12</f>
        <v>5703.833333333333</v>
      </c>
      <c r="F24" s="22">
        <f>(SUM(B10:B21)+SUM(E10:E21)+SUM(H10:H21))/12</f>
        <v>5703.833333333333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(SUM(C10:C21)+SUM(I10:I21))/12</f>
        <v>2552.5833333333335</v>
      </c>
      <c r="F25" s="22">
        <f>(SUM(C10:C21)+SUM(I10:I21))/12</f>
        <v>2552.5833333333335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(SUM(D10:D21)+SUM(G10:G21)+SUM(J10:J21))/12</f>
        <v>3151.25</v>
      </c>
      <c r="F26" s="22">
        <f>(SUM(D10:D21)+SUM(G10:G21)+SUM(J10:J21))/12</f>
        <v>3151.25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6"/>
  <sheetViews>
    <sheetView view="pageBreakPreview" zoomScaleNormal="145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71093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82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83</v>
      </c>
      <c r="B10" s="26">
        <f>SUM(C10:D10)</f>
        <v>4294</v>
      </c>
      <c r="C10" s="25">
        <v>2291</v>
      </c>
      <c r="D10" s="3">
        <v>2003</v>
      </c>
      <c r="E10" s="26">
        <f>SUM(F10:G10)</f>
        <v>215</v>
      </c>
      <c r="F10" s="25">
        <v>0</v>
      </c>
      <c r="G10" s="3">
        <v>215</v>
      </c>
      <c r="H10" s="26">
        <f>SUM(I10:J10)</f>
        <v>1304</v>
      </c>
      <c r="I10" s="25">
        <v>349</v>
      </c>
      <c r="J10" s="3">
        <v>955</v>
      </c>
      <c r="K10" s="23">
        <f aca="true" t="shared" si="0" ref="K10:K21">B10+0.25*E10+0.1*H10</f>
        <v>4478.15</v>
      </c>
    </row>
    <row r="11" spans="1:11" ht="15">
      <c r="A11" s="2" t="s">
        <v>84</v>
      </c>
      <c r="B11" s="26">
        <f aca="true" t="shared" si="1" ref="B11:B21">SUM(C11:D11)</f>
        <v>4287</v>
      </c>
      <c r="C11" s="25">
        <v>2284</v>
      </c>
      <c r="D11" s="25">
        <v>2003</v>
      </c>
      <c r="E11" s="26">
        <f>SUM(F11:G11)</f>
        <v>215</v>
      </c>
      <c r="F11" s="25">
        <v>0</v>
      </c>
      <c r="G11" s="25">
        <v>215</v>
      </c>
      <c r="H11" s="26">
        <f aca="true" t="shared" si="2" ref="H11:H21">SUM(I11:J11)</f>
        <v>1310</v>
      </c>
      <c r="I11" s="25">
        <v>353</v>
      </c>
      <c r="J11" s="25">
        <v>957</v>
      </c>
      <c r="K11" s="23">
        <f t="shared" si="0"/>
        <v>4471.75</v>
      </c>
    </row>
    <row r="12" spans="1:11" ht="15">
      <c r="A12" s="2" t="s">
        <v>85</v>
      </c>
      <c r="B12" s="26">
        <f t="shared" si="1"/>
        <v>4258</v>
      </c>
      <c r="C12" s="25">
        <v>2279</v>
      </c>
      <c r="D12" s="25">
        <v>1979</v>
      </c>
      <c r="E12" s="26">
        <f aca="true" t="shared" si="3" ref="E12:E21">SUM(F12:G12)</f>
        <v>216</v>
      </c>
      <c r="F12" s="25">
        <v>0</v>
      </c>
      <c r="G12" s="25">
        <v>216</v>
      </c>
      <c r="H12" s="26">
        <f t="shared" si="2"/>
        <v>1320</v>
      </c>
      <c r="I12" s="25">
        <v>351</v>
      </c>
      <c r="J12" s="25">
        <v>969</v>
      </c>
      <c r="K12" s="23">
        <f t="shared" si="0"/>
        <v>4444</v>
      </c>
    </row>
    <row r="13" spans="1:11" ht="15">
      <c r="A13" s="12" t="s">
        <v>86</v>
      </c>
      <c r="B13" s="26">
        <f t="shared" si="1"/>
        <v>4241</v>
      </c>
      <c r="C13" s="3">
        <v>2265</v>
      </c>
      <c r="D13" s="3">
        <v>1976</v>
      </c>
      <c r="E13" s="26">
        <f t="shared" si="3"/>
        <v>165</v>
      </c>
      <c r="F13" s="3">
        <v>0</v>
      </c>
      <c r="G13" s="3">
        <v>165</v>
      </c>
      <c r="H13" s="26">
        <f t="shared" si="2"/>
        <v>1040</v>
      </c>
      <c r="I13" s="3">
        <v>257</v>
      </c>
      <c r="J13" s="3">
        <v>783</v>
      </c>
      <c r="K13" s="23">
        <f t="shared" si="0"/>
        <v>4386.25</v>
      </c>
    </row>
    <row r="14" spans="1:11" ht="15">
      <c r="A14" s="12" t="s">
        <v>87</v>
      </c>
      <c r="B14" s="26">
        <f t="shared" si="1"/>
        <v>4234</v>
      </c>
      <c r="C14" s="3">
        <v>2261</v>
      </c>
      <c r="D14" s="3">
        <v>1973</v>
      </c>
      <c r="E14" s="26">
        <f t="shared" si="3"/>
        <v>160</v>
      </c>
      <c r="F14" s="3">
        <v>0</v>
      </c>
      <c r="G14" s="3">
        <v>160</v>
      </c>
      <c r="H14" s="26">
        <f t="shared" si="2"/>
        <v>1089</v>
      </c>
      <c r="I14" s="3">
        <v>296</v>
      </c>
      <c r="J14" s="3">
        <v>793</v>
      </c>
      <c r="K14" s="23">
        <f t="shared" si="0"/>
        <v>4382.9</v>
      </c>
    </row>
    <row r="15" spans="1:11" ht="15">
      <c r="A15" s="12" t="s">
        <v>88</v>
      </c>
      <c r="B15" s="26">
        <f t="shared" si="1"/>
        <v>4234</v>
      </c>
      <c r="C15" s="3">
        <v>2261</v>
      </c>
      <c r="D15" s="3">
        <v>1973</v>
      </c>
      <c r="E15" s="26">
        <f t="shared" si="3"/>
        <v>152</v>
      </c>
      <c r="F15" s="3">
        <v>0</v>
      </c>
      <c r="G15" s="3">
        <v>152</v>
      </c>
      <c r="H15" s="26">
        <f t="shared" si="2"/>
        <v>1067</v>
      </c>
      <c r="I15" s="3">
        <v>294</v>
      </c>
      <c r="J15" s="3">
        <v>773</v>
      </c>
      <c r="K15" s="23">
        <f t="shared" si="0"/>
        <v>4378.7</v>
      </c>
    </row>
    <row r="16" spans="1:11" ht="15">
      <c r="A16" s="12" t="s">
        <v>89</v>
      </c>
      <c r="B16" s="26">
        <f t="shared" si="1"/>
        <v>4222</v>
      </c>
      <c r="C16" s="3">
        <v>2250</v>
      </c>
      <c r="D16" s="3">
        <v>1972</v>
      </c>
      <c r="E16" s="26">
        <f t="shared" si="3"/>
        <v>154</v>
      </c>
      <c r="F16" s="24">
        <v>0</v>
      </c>
      <c r="G16" s="24">
        <v>154</v>
      </c>
      <c r="H16" s="26">
        <f t="shared" si="2"/>
        <v>1061</v>
      </c>
      <c r="I16" s="24">
        <v>294</v>
      </c>
      <c r="J16" s="24">
        <v>767</v>
      </c>
      <c r="K16" s="23">
        <f t="shared" si="0"/>
        <v>4366.6</v>
      </c>
    </row>
    <row r="17" spans="1:11" ht="15">
      <c r="A17" s="12" t="s">
        <v>90</v>
      </c>
      <c r="B17" s="26">
        <f t="shared" si="1"/>
        <v>3466</v>
      </c>
      <c r="C17" s="3">
        <v>1969</v>
      </c>
      <c r="D17" s="3">
        <v>1497</v>
      </c>
      <c r="E17" s="26">
        <f t="shared" si="3"/>
        <v>153</v>
      </c>
      <c r="F17" s="3">
        <v>0</v>
      </c>
      <c r="G17" s="3">
        <v>153</v>
      </c>
      <c r="H17" s="26">
        <f t="shared" si="2"/>
        <v>1009</v>
      </c>
      <c r="I17" s="3">
        <v>251</v>
      </c>
      <c r="J17" s="3">
        <v>758</v>
      </c>
      <c r="K17" s="23">
        <f t="shared" si="0"/>
        <v>3605.15</v>
      </c>
    </row>
    <row r="18" spans="1:11" ht="15">
      <c r="A18" s="12" t="s">
        <v>91</v>
      </c>
      <c r="B18" s="26">
        <f t="shared" si="1"/>
        <v>4493</v>
      </c>
      <c r="C18" s="3">
        <v>2364</v>
      </c>
      <c r="D18" s="3">
        <v>2129</v>
      </c>
      <c r="E18" s="26">
        <f t="shared" si="3"/>
        <v>172</v>
      </c>
      <c r="F18" s="3">
        <v>0</v>
      </c>
      <c r="G18" s="3">
        <v>172</v>
      </c>
      <c r="H18" s="26">
        <f t="shared" si="2"/>
        <v>1142</v>
      </c>
      <c r="I18" s="3">
        <v>290</v>
      </c>
      <c r="J18" s="3">
        <v>852</v>
      </c>
      <c r="K18" s="23">
        <f t="shared" si="0"/>
        <v>4650.2</v>
      </c>
    </row>
    <row r="19" spans="1:11" ht="15">
      <c r="A19" s="12" t="s">
        <v>92</v>
      </c>
      <c r="B19" s="26">
        <f t="shared" si="1"/>
        <v>4513</v>
      </c>
      <c r="C19" s="3">
        <v>2369</v>
      </c>
      <c r="D19" s="3">
        <v>2144</v>
      </c>
      <c r="E19" s="26">
        <f t="shared" si="3"/>
        <v>182</v>
      </c>
      <c r="F19" s="3">
        <v>0</v>
      </c>
      <c r="G19" s="3">
        <v>182</v>
      </c>
      <c r="H19" s="26">
        <f t="shared" si="2"/>
        <v>1159</v>
      </c>
      <c r="I19" s="3">
        <v>297</v>
      </c>
      <c r="J19" s="3">
        <v>862</v>
      </c>
      <c r="K19" s="23">
        <f t="shared" si="0"/>
        <v>4674.4</v>
      </c>
    </row>
    <row r="20" spans="1:11" ht="15">
      <c r="A20" s="12" t="s">
        <v>93</v>
      </c>
      <c r="B20" s="26">
        <f t="shared" si="1"/>
        <v>4480</v>
      </c>
      <c r="C20" s="3">
        <v>2357</v>
      </c>
      <c r="D20" s="3">
        <v>2123</v>
      </c>
      <c r="E20" s="26">
        <f t="shared" si="3"/>
        <v>182</v>
      </c>
      <c r="F20" s="3">
        <v>0</v>
      </c>
      <c r="G20" s="3">
        <v>182</v>
      </c>
      <c r="H20" s="26">
        <f t="shared" si="2"/>
        <v>1278</v>
      </c>
      <c r="I20" s="3">
        <v>274</v>
      </c>
      <c r="J20" s="3">
        <v>1004</v>
      </c>
      <c r="K20" s="23">
        <f t="shared" si="0"/>
        <v>4653.3</v>
      </c>
    </row>
    <row r="21" spans="1:11" ht="15">
      <c r="A21" s="12" t="s">
        <v>94</v>
      </c>
      <c r="B21" s="26">
        <f t="shared" si="1"/>
        <v>4478</v>
      </c>
      <c r="C21" s="3">
        <v>2357</v>
      </c>
      <c r="D21" s="3">
        <v>2121</v>
      </c>
      <c r="E21" s="26">
        <f t="shared" si="3"/>
        <v>182</v>
      </c>
      <c r="F21" s="3">
        <v>0</v>
      </c>
      <c r="G21" s="3">
        <v>182</v>
      </c>
      <c r="H21" s="26">
        <f t="shared" si="2"/>
        <v>1273</v>
      </c>
      <c r="I21" s="3">
        <v>277</v>
      </c>
      <c r="J21" s="3">
        <v>996</v>
      </c>
      <c r="K21" s="23">
        <f t="shared" si="0"/>
        <v>4650.8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95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29">
        <f>(SUM(B10:B21)+SUM(E10:E21)+SUM(H10:H21))/12</f>
        <v>5616.666666666667</v>
      </c>
      <c r="F24" s="30"/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29">
        <f>(SUM(C10:C21)+SUM(I10:I21))/12</f>
        <v>2574.1666666666665</v>
      </c>
      <c r="F25" s="22"/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18">
        <f>(SUM(D10:D21)+SUM(G10:G21)+SUM(J10:J21))/12</f>
        <v>3042.5</v>
      </c>
      <c r="F26" s="22">
        <f>(SUM(D10:D21)+SUM(G10:G21)+SUM(J10:J21))/12</f>
        <v>3042.5</v>
      </c>
    </row>
  </sheetData>
  <sheetProtection/>
  <mergeCells count="16"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  <mergeCell ref="E7:E8"/>
    <mergeCell ref="F7:G7"/>
    <mergeCell ref="H7:H8"/>
    <mergeCell ref="I7:J7"/>
    <mergeCell ref="A9:K9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6"/>
  <sheetViews>
    <sheetView view="pageBreakPreview" zoomScaleNormal="145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69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70</v>
      </c>
      <c r="B10" s="26">
        <f>SUM(C10:D10)</f>
        <v>4243</v>
      </c>
      <c r="C10" s="21">
        <v>2381</v>
      </c>
      <c r="D10" s="3">
        <v>1862</v>
      </c>
      <c r="E10" s="26">
        <f>SUM(F10:G10)</f>
        <v>170</v>
      </c>
      <c r="F10" s="21"/>
      <c r="G10" s="3">
        <v>170</v>
      </c>
      <c r="H10" s="26">
        <f>SUM(I10:J10)</f>
        <v>1636</v>
      </c>
      <c r="I10" s="21">
        <v>447</v>
      </c>
      <c r="J10" s="3">
        <v>1189</v>
      </c>
      <c r="K10" s="23">
        <f aca="true" t="shared" si="0" ref="K10:K21">B10+0.25*E10+0.1*H10</f>
        <v>4449.1</v>
      </c>
    </row>
    <row r="11" spans="1:11" ht="15">
      <c r="A11" s="2" t="s">
        <v>71</v>
      </c>
      <c r="B11" s="26">
        <f aca="true" t="shared" si="1" ref="B11:B21">SUM(C11:D11)</f>
        <v>4238</v>
      </c>
      <c r="C11" s="21">
        <v>2379</v>
      </c>
      <c r="D11" s="21">
        <v>1859</v>
      </c>
      <c r="E11" s="26">
        <f>SUM(F11:G11)</f>
        <v>173</v>
      </c>
      <c r="F11" s="21"/>
      <c r="G11" s="21">
        <v>173</v>
      </c>
      <c r="H11" s="26">
        <f aca="true" t="shared" si="2" ref="H11:H21">SUM(I11:J11)</f>
        <v>1643</v>
      </c>
      <c r="I11" s="21">
        <v>452</v>
      </c>
      <c r="J11" s="21">
        <v>1191</v>
      </c>
      <c r="K11" s="23">
        <f t="shared" si="0"/>
        <v>4445.55</v>
      </c>
    </row>
    <row r="12" spans="1:11" ht="15">
      <c r="A12" s="2" t="s">
        <v>72</v>
      </c>
      <c r="B12" s="26">
        <f t="shared" si="1"/>
        <v>4218</v>
      </c>
      <c r="C12" s="21">
        <v>2348</v>
      </c>
      <c r="D12" s="21">
        <v>1870</v>
      </c>
      <c r="E12" s="26">
        <f aca="true" t="shared" si="3" ref="E12:E21">SUM(F12:G12)</f>
        <v>175</v>
      </c>
      <c r="F12" s="21"/>
      <c r="G12" s="21">
        <v>175</v>
      </c>
      <c r="H12" s="26">
        <f t="shared" si="2"/>
        <v>1650</v>
      </c>
      <c r="I12" s="21">
        <v>452</v>
      </c>
      <c r="J12" s="21">
        <v>1198</v>
      </c>
      <c r="K12" s="23">
        <f t="shared" si="0"/>
        <v>4426.75</v>
      </c>
    </row>
    <row r="13" spans="1:11" ht="15">
      <c r="A13" s="12" t="s">
        <v>73</v>
      </c>
      <c r="B13" s="26">
        <f t="shared" si="1"/>
        <v>4165</v>
      </c>
      <c r="C13" s="3">
        <v>2330</v>
      </c>
      <c r="D13" s="3">
        <v>1835</v>
      </c>
      <c r="E13" s="26">
        <f t="shared" si="3"/>
        <v>171</v>
      </c>
      <c r="F13" s="3"/>
      <c r="G13" s="3">
        <v>171</v>
      </c>
      <c r="H13" s="26">
        <f t="shared" si="2"/>
        <v>1353</v>
      </c>
      <c r="I13" s="3">
        <v>343</v>
      </c>
      <c r="J13" s="3">
        <v>1010</v>
      </c>
      <c r="K13" s="23">
        <f t="shared" si="0"/>
        <v>4343.05</v>
      </c>
    </row>
    <row r="14" spans="1:11" ht="15">
      <c r="A14" s="12" t="s">
        <v>74</v>
      </c>
      <c r="B14" s="26">
        <f t="shared" si="1"/>
        <v>4158</v>
      </c>
      <c r="C14" s="3">
        <v>2325</v>
      </c>
      <c r="D14" s="3">
        <v>1833</v>
      </c>
      <c r="E14" s="26">
        <f t="shared" si="3"/>
        <v>185</v>
      </c>
      <c r="F14" s="3"/>
      <c r="G14" s="3">
        <v>185</v>
      </c>
      <c r="H14" s="26">
        <f t="shared" si="2"/>
        <v>1340</v>
      </c>
      <c r="I14" s="3">
        <v>351</v>
      </c>
      <c r="J14" s="3">
        <v>989</v>
      </c>
      <c r="K14" s="23">
        <f t="shared" si="0"/>
        <v>4338.25</v>
      </c>
    </row>
    <row r="15" spans="1:11" ht="15">
      <c r="A15" s="12" t="s">
        <v>75</v>
      </c>
      <c r="B15" s="26">
        <f t="shared" si="1"/>
        <v>4159</v>
      </c>
      <c r="C15" s="3">
        <v>2325</v>
      </c>
      <c r="D15" s="3">
        <v>1834</v>
      </c>
      <c r="E15" s="26">
        <f t="shared" si="3"/>
        <v>207</v>
      </c>
      <c r="F15" s="3"/>
      <c r="G15" s="3">
        <v>207</v>
      </c>
      <c r="H15" s="26">
        <f t="shared" si="2"/>
        <v>1350</v>
      </c>
      <c r="I15" s="3">
        <v>344</v>
      </c>
      <c r="J15" s="3">
        <v>1006</v>
      </c>
      <c r="K15" s="23">
        <f t="shared" si="0"/>
        <v>4345.75</v>
      </c>
    </row>
    <row r="16" spans="1:11" ht="15">
      <c r="A16" s="12" t="s">
        <v>76</v>
      </c>
      <c r="B16" s="26">
        <f t="shared" si="1"/>
        <v>4158</v>
      </c>
      <c r="C16" s="3">
        <v>2326</v>
      </c>
      <c r="D16" s="3">
        <v>1832</v>
      </c>
      <c r="E16" s="26">
        <f t="shared" si="3"/>
        <v>203</v>
      </c>
      <c r="F16" s="24"/>
      <c r="G16" s="24">
        <v>203</v>
      </c>
      <c r="H16" s="26">
        <f t="shared" si="2"/>
        <v>1350</v>
      </c>
      <c r="I16" s="24">
        <v>341</v>
      </c>
      <c r="J16" s="24">
        <v>1009</v>
      </c>
      <c r="K16" s="23">
        <f t="shared" si="0"/>
        <v>4343.75</v>
      </c>
    </row>
    <row r="17" spans="1:11" ht="15">
      <c r="A17" s="12" t="s">
        <v>77</v>
      </c>
      <c r="B17" s="26">
        <f t="shared" si="1"/>
        <v>3379</v>
      </c>
      <c r="C17" s="3">
        <v>1950</v>
      </c>
      <c r="D17" s="3">
        <v>1429</v>
      </c>
      <c r="E17" s="26">
        <f t="shared" si="3"/>
        <v>202</v>
      </c>
      <c r="F17" s="3"/>
      <c r="G17" s="3">
        <v>202</v>
      </c>
      <c r="H17" s="26">
        <f t="shared" si="2"/>
        <v>1318</v>
      </c>
      <c r="I17" s="3">
        <v>325</v>
      </c>
      <c r="J17" s="3">
        <v>993</v>
      </c>
      <c r="K17" s="23">
        <f t="shared" si="0"/>
        <v>3561.3</v>
      </c>
    </row>
    <row r="18" spans="1:11" ht="15">
      <c r="A18" s="12" t="s">
        <v>78</v>
      </c>
      <c r="B18" s="26">
        <f t="shared" si="1"/>
        <v>4370</v>
      </c>
      <c r="C18" s="3">
        <v>2314</v>
      </c>
      <c r="D18" s="3">
        <v>2056</v>
      </c>
      <c r="E18" s="26">
        <f t="shared" si="3"/>
        <v>232</v>
      </c>
      <c r="F18" s="3"/>
      <c r="G18" s="3">
        <v>232</v>
      </c>
      <c r="H18" s="26">
        <f t="shared" si="2"/>
        <v>1465</v>
      </c>
      <c r="I18" s="3">
        <v>361</v>
      </c>
      <c r="J18" s="3">
        <v>1104</v>
      </c>
      <c r="K18" s="23">
        <f t="shared" si="0"/>
        <v>4574.5</v>
      </c>
    </row>
    <row r="19" spans="1:11" ht="15">
      <c r="A19" s="12" t="s">
        <v>79</v>
      </c>
      <c r="B19" s="26">
        <f t="shared" si="1"/>
        <v>4353</v>
      </c>
      <c r="C19" s="3">
        <v>2323</v>
      </c>
      <c r="D19" s="3">
        <v>2030</v>
      </c>
      <c r="E19" s="26">
        <f t="shared" si="3"/>
        <v>234</v>
      </c>
      <c r="F19" s="3"/>
      <c r="G19" s="3">
        <v>234</v>
      </c>
      <c r="H19" s="26">
        <f t="shared" si="2"/>
        <v>1480</v>
      </c>
      <c r="I19" s="3">
        <v>369</v>
      </c>
      <c r="J19" s="3">
        <v>1111</v>
      </c>
      <c r="K19" s="23">
        <f t="shared" si="0"/>
        <v>4559.5</v>
      </c>
    </row>
    <row r="20" spans="1:11" ht="15">
      <c r="A20" s="12" t="s">
        <v>80</v>
      </c>
      <c r="B20" s="26">
        <f t="shared" si="1"/>
        <v>4336</v>
      </c>
      <c r="C20" s="3">
        <v>2308</v>
      </c>
      <c r="D20" s="3">
        <v>2028</v>
      </c>
      <c r="E20" s="26">
        <f t="shared" si="3"/>
        <v>216</v>
      </c>
      <c r="F20" s="3"/>
      <c r="G20" s="3">
        <v>216</v>
      </c>
      <c r="H20" s="26">
        <f t="shared" si="2"/>
        <v>1331</v>
      </c>
      <c r="I20" s="3">
        <v>345</v>
      </c>
      <c r="J20" s="3">
        <v>986</v>
      </c>
      <c r="K20" s="23">
        <f t="shared" si="0"/>
        <v>4523.1</v>
      </c>
    </row>
    <row r="21" spans="1:11" ht="15">
      <c r="A21" s="12" t="s">
        <v>81</v>
      </c>
      <c r="B21" s="26">
        <f t="shared" si="1"/>
        <v>4309</v>
      </c>
      <c r="C21" s="3">
        <v>2299</v>
      </c>
      <c r="D21" s="3">
        <v>2010</v>
      </c>
      <c r="E21" s="26">
        <f t="shared" si="3"/>
        <v>216</v>
      </c>
      <c r="F21" s="3"/>
      <c r="G21" s="3">
        <v>216</v>
      </c>
      <c r="H21" s="26">
        <f t="shared" si="2"/>
        <v>1311</v>
      </c>
      <c r="I21" s="3">
        <v>352</v>
      </c>
      <c r="J21" s="3">
        <v>959</v>
      </c>
      <c r="K21" s="23">
        <f t="shared" si="0"/>
        <v>4494.1</v>
      </c>
    </row>
    <row r="22" spans="1:11" ht="15">
      <c r="A22" s="27"/>
      <c r="B22" s="24"/>
      <c r="C22" s="24"/>
      <c r="D22" s="24"/>
      <c r="E22" s="24"/>
      <c r="F22" s="24"/>
      <c r="G22" s="24"/>
      <c r="H22" s="24"/>
      <c r="I22" s="24"/>
      <c r="J22" s="24"/>
      <c r="K22" s="28"/>
    </row>
    <row r="23" spans="1:11" ht="15">
      <c r="A23" s="48" t="s">
        <v>68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8">
        <v>5808</v>
      </c>
      <c r="F24" s="22">
        <f>(SUM(B10:B21)+SUM(E10:E21)+SUM(H10:H21))/12</f>
        <v>5808.083333333333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2674</v>
      </c>
      <c r="F25" s="22">
        <f>(SUM(C10:C21)+SUM(I10:I21))/12</f>
        <v>2674.1666666666665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3134</v>
      </c>
      <c r="F26" s="22">
        <f>(SUM(D10:D21)+SUM(G10:G21)+SUM(J10:J21))/12</f>
        <v>3133.9166666666665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="115" zoomScaleNormal="145" zoomScaleSheetLayoutView="115" zoomScalePageLayoutView="0" workbookViewId="0" topLeftCell="A1">
      <selection activeCell="E24" sqref="E24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5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4.25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38</v>
      </c>
      <c r="B10" s="3">
        <f>SUM(C10:D10)</f>
        <v>4077</v>
      </c>
      <c r="C10" s="21">
        <v>2534</v>
      </c>
      <c r="D10" s="3">
        <v>1543</v>
      </c>
      <c r="E10" s="3">
        <f>SUM(F10:G10)</f>
        <v>222</v>
      </c>
      <c r="F10" s="21">
        <v>0</v>
      </c>
      <c r="G10" s="3">
        <v>222</v>
      </c>
      <c r="H10" s="3">
        <f>SUM(I10:J10)</f>
        <v>1716</v>
      </c>
      <c r="I10" s="21">
        <v>553</v>
      </c>
      <c r="J10" s="3">
        <v>1163</v>
      </c>
      <c r="K10" s="4">
        <f aca="true" t="shared" si="0" ref="K10:K21">B10+0.25*E10+0.1*H10</f>
        <v>4304.1</v>
      </c>
    </row>
    <row r="11" spans="1:11" ht="15">
      <c r="A11" s="2" t="s">
        <v>39</v>
      </c>
      <c r="B11" s="3">
        <f aca="true" t="shared" si="1" ref="B11:B21">SUM(C11:D11)</f>
        <v>4053</v>
      </c>
      <c r="C11" s="21">
        <v>2533</v>
      </c>
      <c r="D11" s="21">
        <v>1520</v>
      </c>
      <c r="E11" s="3">
        <f>SUM(F11:G11)</f>
        <v>222</v>
      </c>
      <c r="F11" s="21">
        <v>0</v>
      </c>
      <c r="G11" s="21">
        <v>222</v>
      </c>
      <c r="H11" s="3">
        <f aca="true" t="shared" si="2" ref="H11:H21">SUM(I11:J11)</f>
        <v>1710</v>
      </c>
      <c r="I11" s="21">
        <v>562</v>
      </c>
      <c r="J11" s="21">
        <v>1148</v>
      </c>
      <c r="K11" s="4">
        <f t="shared" si="0"/>
        <v>4279.5</v>
      </c>
    </row>
    <row r="12" spans="1:11" ht="15">
      <c r="A12" s="2" t="s">
        <v>40</v>
      </c>
      <c r="B12" s="3">
        <f t="shared" si="1"/>
        <v>4016</v>
      </c>
      <c r="C12" s="21">
        <v>2491</v>
      </c>
      <c r="D12" s="21">
        <v>1525</v>
      </c>
      <c r="E12" s="3">
        <f aca="true" t="shared" si="3" ref="E12:E21">SUM(F12:G12)</f>
        <v>232</v>
      </c>
      <c r="F12" s="21">
        <v>0</v>
      </c>
      <c r="G12" s="21">
        <v>232</v>
      </c>
      <c r="H12" s="3">
        <f t="shared" si="2"/>
        <v>1712</v>
      </c>
      <c r="I12" s="21">
        <v>561</v>
      </c>
      <c r="J12" s="21">
        <v>1151</v>
      </c>
      <c r="K12" s="4">
        <f t="shared" si="0"/>
        <v>4245.2</v>
      </c>
    </row>
    <row r="13" spans="1:11" ht="15">
      <c r="A13" s="12" t="s">
        <v>41</v>
      </c>
      <c r="B13" s="3">
        <f t="shared" si="1"/>
        <v>3999</v>
      </c>
      <c r="C13" s="3">
        <v>2483</v>
      </c>
      <c r="D13" s="3">
        <v>1516</v>
      </c>
      <c r="E13" s="3">
        <f t="shared" si="3"/>
        <v>218</v>
      </c>
      <c r="F13" s="3">
        <v>0</v>
      </c>
      <c r="G13" s="3">
        <v>218</v>
      </c>
      <c r="H13" s="3">
        <f t="shared" si="2"/>
        <v>1440</v>
      </c>
      <c r="I13" s="3">
        <v>475</v>
      </c>
      <c r="J13" s="3">
        <v>965</v>
      </c>
      <c r="K13" s="4">
        <f t="shared" si="0"/>
        <v>4197.5</v>
      </c>
    </row>
    <row r="14" spans="1:11" ht="15">
      <c r="A14" s="12" t="s">
        <v>42</v>
      </c>
      <c r="B14" s="3">
        <f t="shared" si="1"/>
        <v>4015</v>
      </c>
      <c r="C14" s="3">
        <v>2486</v>
      </c>
      <c r="D14" s="3">
        <v>1529</v>
      </c>
      <c r="E14" s="3">
        <f t="shared" si="3"/>
        <v>224</v>
      </c>
      <c r="F14" s="3">
        <v>0</v>
      </c>
      <c r="G14" s="3">
        <v>224</v>
      </c>
      <c r="H14" s="3">
        <f t="shared" si="2"/>
        <v>1473</v>
      </c>
      <c r="I14" s="3">
        <v>463</v>
      </c>
      <c r="J14" s="3">
        <v>1010</v>
      </c>
      <c r="K14" s="4">
        <f t="shared" si="0"/>
        <v>4218.3</v>
      </c>
    </row>
    <row r="15" spans="1:11" ht="15">
      <c r="A15" s="12" t="s">
        <v>43</v>
      </c>
      <c r="B15" s="3">
        <f t="shared" si="1"/>
        <v>4015</v>
      </c>
      <c r="C15" s="3">
        <v>2486</v>
      </c>
      <c r="D15" s="3">
        <v>1529</v>
      </c>
      <c r="E15" s="3">
        <f t="shared" si="3"/>
        <v>224</v>
      </c>
      <c r="F15" s="3">
        <v>0</v>
      </c>
      <c r="G15" s="3">
        <v>224</v>
      </c>
      <c r="H15" s="3">
        <f t="shared" si="2"/>
        <v>1471</v>
      </c>
      <c r="I15" s="3">
        <v>460</v>
      </c>
      <c r="J15" s="3">
        <v>1011</v>
      </c>
      <c r="K15" s="4">
        <f t="shared" si="0"/>
        <v>4218.1</v>
      </c>
    </row>
    <row r="16" spans="1:11" ht="15">
      <c r="A16" s="12" t="s">
        <v>44</v>
      </c>
      <c r="B16" s="3">
        <f t="shared" si="1"/>
        <v>4012</v>
      </c>
      <c r="C16" s="3">
        <v>2478</v>
      </c>
      <c r="D16" s="3">
        <v>1534</v>
      </c>
      <c r="E16" s="3">
        <f t="shared" si="3"/>
        <v>165</v>
      </c>
      <c r="F16" s="3">
        <v>0</v>
      </c>
      <c r="G16" s="3">
        <v>165</v>
      </c>
      <c r="H16" s="3">
        <f t="shared" si="2"/>
        <v>1473</v>
      </c>
      <c r="I16" s="3">
        <v>460</v>
      </c>
      <c r="J16" s="3">
        <v>1013</v>
      </c>
      <c r="K16" s="4">
        <f t="shared" si="0"/>
        <v>4200.55</v>
      </c>
    </row>
    <row r="17" spans="1:11" ht="15">
      <c r="A17" s="12" t="s">
        <v>45</v>
      </c>
      <c r="B17" s="3">
        <f t="shared" si="1"/>
        <v>2924</v>
      </c>
      <c r="C17" s="3">
        <v>1775</v>
      </c>
      <c r="D17" s="3">
        <v>1149</v>
      </c>
      <c r="E17" s="3">
        <f t="shared" si="3"/>
        <v>165</v>
      </c>
      <c r="F17" s="3">
        <v>0</v>
      </c>
      <c r="G17" s="3">
        <v>165</v>
      </c>
      <c r="H17" s="3">
        <f t="shared" si="2"/>
        <v>1422</v>
      </c>
      <c r="I17" s="3">
        <v>447</v>
      </c>
      <c r="J17" s="3">
        <v>975</v>
      </c>
      <c r="K17" s="4">
        <f t="shared" si="0"/>
        <v>3107.45</v>
      </c>
    </row>
    <row r="18" spans="1:11" ht="15">
      <c r="A18" s="12" t="s">
        <v>46</v>
      </c>
      <c r="B18" s="3">
        <f t="shared" si="1"/>
        <v>4287</v>
      </c>
      <c r="C18" s="3">
        <v>2392</v>
      </c>
      <c r="D18" s="3">
        <v>1895</v>
      </c>
      <c r="E18" s="3">
        <f t="shared" si="3"/>
        <v>205</v>
      </c>
      <c r="F18" s="3">
        <v>0</v>
      </c>
      <c r="G18" s="3">
        <v>205</v>
      </c>
      <c r="H18" s="3">
        <f t="shared" si="2"/>
        <v>1750</v>
      </c>
      <c r="I18" s="3">
        <v>488</v>
      </c>
      <c r="J18" s="3">
        <v>1262</v>
      </c>
      <c r="K18" s="4">
        <f t="shared" si="0"/>
        <v>4513.25</v>
      </c>
    </row>
    <row r="19" spans="1:11" ht="15">
      <c r="A19" s="12" t="s">
        <v>47</v>
      </c>
      <c r="B19" s="3">
        <f t="shared" si="1"/>
        <v>4283</v>
      </c>
      <c r="C19" s="3">
        <v>2395</v>
      </c>
      <c r="D19" s="3">
        <v>1888</v>
      </c>
      <c r="E19" s="3">
        <f t="shared" si="3"/>
        <v>205</v>
      </c>
      <c r="F19" s="3">
        <v>0</v>
      </c>
      <c r="G19" s="3">
        <v>205</v>
      </c>
      <c r="H19" s="3">
        <f t="shared" si="2"/>
        <v>1747</v>
      </c>
      <c r="I19" s="3">
        <v>491</v>
      </c>
      <c r="J19" s="3">
        <v>1256</v>
      </c>
      <c r="K19" s="4">
        <f t="shared" si="0"/>
        <v>4508.95</v>
      </c>
    </row>
    <row r="20" spans="1:11" ht="15">
      <c r="A20" s="12" t="s">
        <v>48</v>
      </c>
      <c r="B20" s="3">
        <f t="shared" si="1"/>
        <v>4235</v>
      </c>
      <c r="C20" s="3">
        <v>2379</v>
      </c>
      <c r="D20" s="3">
        <v>1856</v>
      </c>
      <c r="E20" s="3">
        <f t="shared" si="3"/>
        <v>203</v>
      </c>
      <c r="F20" s="3">
        <v>0</v>
      </c>
      <c r="G20" s="3">
        <v>203</v>
      </c>
      <c r="H20" s="3">
        <f t="shared" si="2"/>
        <v>1628</v>
      </c>
      <c r="I20" s="3">
        <v>448</v>
      </c>
      <c r="J20" s="3">
        <v>1180</v>
      </c>
      <c r="K20" s="4">
        <f t="shared" si="0"/>
        <v>4448.55</v>
      </c>
    </row>
    <row r="21" spans="1:11" ht="15">
      <c r="A21" s="12" t="s">
        <v>49</v>
      </c>
      <c r="B21" s="3">
        <f t="shared" si="1"/>
        <v>4249</v>
      </c>
      <c r="C21" s="3">
        <v>2385</v>
      </c>
      <c r="D21" s="3">
        <v>1864</v>
      </c>
      <c r="E21" s="3">
        <f t="shared" si="3"/>
        <v>203</v>
      </c>
      <c r="F21" s="3">
        <v>0</v>
      </c>
      <c r="G21" s="3">
        <v>203</v>
      </c>
      <c r="H21" s="3">
        <f t="shared" si="2"/>
        <v>1636</v>
      </c>
      <c r="I21" s="3">
        <v>451</v>
      </c>
      <c r="J21" s="3">
        <v>1185</v>
      </c>
      <c r="K21" s="4">
        <f t="shared" si="0"/>
        <v>4463.35</v>
      </c>
    </row>
    <row r="22" spans="1:11" ht="15">
      <c r="A22" s="1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5">
      <c r="A23" s="48" t="s">
        <v>37</v>
      </c>
      <c r="B23" s="48"/>
      <c r="C23" s="48"/>
      <c r="D23" s="48"/>
      <c r="E23" s="48"/>
      <c r="F23" s="48"/>
      <c r="G23" s="48"/>
      <c r="H23" s="48"/>
      <c r="I23" s="48"/>
      <c r="J23" s="48"/>
      <c r="K23" s="4"/>
    </row>
    <row r="24" spans="1:11" ht="15">
      <c r="A24" s="19"/>
      <c r="B24" s="19"/>
      <c r="C24" s="19"/>
      <c r="D24" s="14" t="s">
        <v>52</v>
      </c>
      <c r="E24" s="8">
        <v>5819</v>
      </c>
      <c r="F24" s="22">
        <f>(SUM(B10:B21)+SUM(E10:E21)+SUM(H10:H21))/12</f>
        <v>5819.25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2890</v>
      </c>
      <c r="F25" s="22">
        <f>(SUM(C10:C21)+SUM(I10:I21))/12</f>
        <v>2889.6666666666665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2929</v>
      </c>
      <c r="F26" s="22">
        <f>(SUM(D10:D21)+SUM(G10:G21)+SUM(J10:J21))/12</f>
        <v>2929.5833333333335</v>
      </c>
    </row>
  </sheetData>
  <sheetProtection/>
  <mergeCells count="16">
    <mergeCell ref="E7:E8"/>
    <mergeCell ref="F7:G7"/>
    <mergeCell ref="H7:H8"/>
    <mergeCell ref="I7:J7"/>
    <mergeCell ref="A9:K9"/>
    <mergeCell ref="A23:J23"/>
    <mergeCell ref="A1:K1"/>
    <mergeCell ref="A3:K3"/>
    <mergeCell ref="A5:A8"/>
    <mergeCell ref="B5:J5"/>
    <mergeCell ref="K5:K8"/>
    <mergeCell ref="B6:D6"/>
    <mergeCell ref="E6:G6"/>
    <mergeCell ref="H6:J6"/>
    <mergeCell ref="B7:B8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view="pageBreakPreview" zoomScaleNormal="145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ht="15.75" thickBot="1"/>
    <row r="3" spans="1:11" ht="15.75" thickBot="1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5" spans="1:11" ht="18.75" customHeight="1">
      <c r="A5" s="44" t="s">
        <v>6</v>
      </c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4" t="s">
        <v>5</v>
      </c>
    </row>
    <row r="6" spans="1:11" ht="15">
      <c r="A6" s="44"/>
      <c r="B6" s="46" t="s">
        <v>31</v>
      </c>
      <c r="C6" s="46"/>
      <c r="D6" s="46"/>
      <c r="E6" s="46" t="s">
        <v>1</v>
      </c>
      <c r="F6" s="46"/>
      <c r="G6" s="46"/>
      <c r="H6" s="46" t="s">
        <v>2</v>
      </c>
      <c r="I6" s="46"/>
      <c r="J6" s="46"/>
      <c r="K6" s="44"/>
    </row>
    <row r="7" spans="1:11" ht="15">
      <c r="A7" s="44"/>
      <c r="B7" s="44" t="s">
        <v>34</v>
      </c>
      <c r="C7" s="45" t="s">
        <v>35</v>
      </c>
      <c r="D7" s="45"/>
      <c r="E7" s="44" t="s">
        <v>34</v>
      </c>
      <c r="F7" s="45" t="s">
        <v>35</v>
      </c>
      <c r="G7" s="45"/>
      <c r="H7" s="44" t="s">
        <v>34</v>
      </c>
      <c r="I7" s="45" t="s">
        <v>35</v>
      </c>
      <c r="J7" s="45"/>
      <c r="K7" s="44"/>
    </row>
    <row r="8" spans="1:11" ht="18.75" customHeight="1">
      <c r="A8" s="44"/>
      <c r="B8" s="44"/>
      <c r="C8" s="6" t="s">
        <v>32</v>
      </c>
      <c r="D8" s="7" t="s">
        <v>33</v>
      </c>
      <c r="E8" s="44"/>
      <c r="F8" s="6" t="s">
        <v>32</v>
      </c>
      <c r="G8" s="7" t="s">
        <v>33</v>
      </c>
      <c r="H8" s="44"/>
      <c r="I8" s="6" t="s">
        <v>32</v>
      </c>
      <c r="J8" s="7" t="s">
        <v>33</v>
      </c>
      <c r="K8" s="44"/>
    </row>
    <row r="9" spans="1:11" ht="15">
      <c r="A9" s="47" t="s">
        <v>19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ht="15">
      <c r="A10" s="2" t="s">
        <v>4</v>
      </c>
      <c r="B10" s="3">
        <v>3947</v>
      </c>
      <c r="C10" s="1">
        <v>2630</v>
      </c>
      <c r="D10" s="3">
        <v>1317</v>
      </c>
      <c r="E10" s="3">
        <v>227</v>
      </c>
      <c r="F10" s="1">
        <v>0</v>
      </c>
      <c r="G10" s="3">
        <v>227</v>
      </c>
      <c r="H10" s="3">
        <v>1679</v>
      </c>
      <c r="I10" s="1">
        <v>563</v>
      </c>
      <c r="J10" s="3">
        <v>1116</v>
      </c>
      <c r="K10" s="4">
        <f>B10+0.25*E10+0.1*H10</f>
        <v>4171.65</v>
      </c>
    </row>
    <row r="11" spans="1:11" ht="15">
      <c r="A11" s="2" t="s">
        <v>20</v>
      </c>
      <c r="B11" s="10">
        <v>3948</v>
      </c>
      <c r="C11" s="10">
        <v>2630</v>
      </c>
      <c r="D11" s="10">
        <v>1318</v>
      </c>
      <c r="E11" s="1">
        <v>227</v>
      </c>
      <c r="F11" s="1">
        <v>0</v>
      </c>
      <c r="G11" s="1">
        <v>227</v>
      </c>
      <c r="H11" s="1">
        <v>1652</v>
      </c>
      <c r="I11" s="1">
        <v>559</v>
      </c>
      <c r="J11" s="1">
        <v>1093</v>
      </c>
      <c r="K11" s="4">
        <f aca="true" t="shared" si="0" ref="K11:K21">B11+0.25*E11+0.1*H11</f>
        <v>4169.95</v>
      </c>
    </row>
    <row r="12" spans="1:11" ht="15">
      <c r="A12" s="2" t="s">
        <v>21</v>
      </c>
      <c r="B12" s="1">
        <v>3936</v>
      </c>
      <c r="C12" s="1">
        <v>2624</v>
      </c>
      <c r="D12" s="1">
        <v>1312</v>
      </c>
      <c r="E12" s="1">
        <v>229</v>
      </c>
      <c r="F12" s="1">
        <v>0</v>
      </c>
      <c r="G12" s="1">
        <v>229</v>
      </c>
      <c r="H12" s="1">
        <v>1649</v>
      </c>
      <c r="I12" s="1">
        <v>558</v>
      </c>
      <c r="J12" s="1">
        <v>1091</v>
      </c>
      <c r="K12" s="4">
        <f t="shared" si="0"/>
        <v>4158.15</v>
      </c>
    </row>
    <row r="13" spans="1:11" ht="15">
      <c r="A13" s="12" t="s">
        <v>22</v>
      </c>
      <c r="B13" s="3">
        <v>3908</v>
      </c>
      <c r="C13" s="3">
        <v>2591</v>
      </c>
      <c r="D13" s="3">
        <v>1317</v>
      </c>
      <c r="E13" s="3">
        <v>229</v>
      </c>
      <c r="F13" s="3">
        <v>0</v>
      </c>
      <c r="G13" s="3">
        <v>229</v>
      </c>
      <c r="H13" s="3">
        <v>1684</v>
      </c>
      <c r="I13" s="3">
        <v>561</v>
      </c>
      <c r="J13" s="3">
        <v>1123</v>
      </c>
      <c r="K13" s="4">
        <f t="shared" si="0"/>
        <v>4133.65</v>
      </c>
    </row>
    <row r="14" spans="1:11" ht="15">
      <c r="A14" s="12" t="s">
        <v>23</v>
      </c>
      <c r="B14" s="3">
        <v>3903</v>
      </c>
      <c r="C14" s="3">
        <v>2590</v>
      </c>
      <c r="D14" s="3">
        <v>1313</v>
      </c>
      <c r="E14" s="3">
        <v>223</v>
      </c>
      <c r="F14" s="3">
        <v>0</v>
      </c>
      <c r="G14" s="3">
        <v>223</v>
      </c>
      <c r="H14" s="3">
        <v>1696</v>
      </c>
      <c r="I14" s="3">
        <v>562</v>
      </c>
      <c r="J14" s="3">
        <v>1134</v>
      </c>
      <c r="K14" s="4">
        <f t="shared" si="0"/>
        <v>4128.35</v>
      </c>
    </row>
    <row r="15" spans="1:11" ht="15">
      <c r="A15" s="12" t="s">
        <v>24</v>
      </c>
      <c r="B15" s="3">
        <v>3897</v>
      </c>
      <c r="C15" s="3">
        <v>2587</v>
      </c>
      <c r="D15" s="3">
        <v>1310</v>
      </c>
      <c r="E15" s="3">
        <v>222</v>
      </c>
      <c r="F15" s="3">
        <v>0</v>
      </c>
      <c r="G15" s="3">
        <v>222</v>
      </c>
      <c r="H15" s="3">
        <v>1683</v>
      </c>
      <c r="I15" s="3">
        <v>561</v>
      </c>
      <c r="J15" s="3">
        <v>1122</v>
      </c>
      <c r="K15" s="4">
        <f>B15+0.25*E15+0.1*H15</f>
        <v>4120.8</v>
      </c>
    </row>
    <row r="16" spans="1:11" ht="15">
      <c r="A16" s="12" t="s">
        <v>25</v>
      </c>
      <c r="B16" s="3">
        <v>2972</v>
      </c>
      <c r="C16" s="3">
        <v>1913</v>
      </c>
      <c r="D16" s="3">
        <v>1059</v>
      </c>
      <c r="E16" s="3">
        <v>161</v>
      </c>
      <c r="F16" s="3">
        <v>0</v>
      </c>
      <c r="G16" s="3">
        <v>161</v>
      </c>
      <c r="H16" s="3">
        <v>1674</v>
      </c>
      <c r="I16" s="3">
        <v>552</v>
      </c>
      <c r="J16" s="3">
        <v>1122</v>
      </c>
      <c r="K16" s="4">
        <f t="shared" si="0"/>
        <v>3179.65</v>
      </c>
    </row>
    <row r="17" spans="1:11" ht="15">
      <c r="A17" s="12" t="s">
        <v>26</v>
      </c>
      <c r="B17" s="3">
        <v>2967</v>
      </c>
      <c r="C17" s="3">
        <v>1910</v>
      </c>
      <c r="D17" s="3">
        <v>1057</v>
      </c>
      <c r="E17" s="3">
        <v>152</v>
      </c>
      <c r="F17" s="3">
        <v>0</v>
      </c>
      <c r="G17" s="3">
        <v>152</v>
      </c>
      <c r="H17" s="3">
        <v>1655</v>
      </c>
      <c r="I17" s="3">
        <v>543</v>
      </c>
      <c r="J17" s="3">
        <v>1112</v>
      </c>
      <c r="K17" s="4">
        <f t="shared" si="0"/>
        <v>3170.5</v>
      </c>
    </row>
    <row r="18" spans="1:11" ht="15">
      <c r="A18" s="12" t="s">
        <v>27</v>
      </c>
      <c r="B18" s="3">
        <v>4148</v>
      </c>
      <c r="C18" s="3">
        <v>2565</v>
      </c>
      <c r="D18" s="3">
        <v>1583</v>
      </c>
      <c r="E18" s="3">
        <v>249</v>
      </c>
      <c r="F18" s="3">
        <v>0</v>
      </c>
      <c r="G18" s="3">
        <v>249</v>
      </c>
      <c r="H18" s="3">
        <v>1934</v>
      </c>
      <c r="I18" s="3">
        <v>599</v>
      </c>
      <c r="J18" s="3">
        <v>1335</v>
      </c>
      <c r="K18" s="4">
        <f>B18+0.25*E18+0.1*H18</f>
        <v>4403.65</v>
      </c>
    </row>
    <row r="19" spans="1:11" ht="15">
      <c r="A19" s="12" t="s">
        <v>28</v>
      </c>
      <c r="B19" s="3">
        <v>4140</v>
      </c>
      <c r="C19" s="3">
        <v>2571</v>
      </c>
      <c r="D19" s="3">
        <v>1569</v>
      </c>
      <c r="E19" s="3">
        <v>249</v>
      </c>
      <c r="F19" s="3">
        <v>0</v>
      </c>
      <c r="G19" s="3">
        <v>249</v>
      </c>
      <c r="H19" s="3">
        <v>1934</v>
      </c>
      <c r="I19" s="3">
        <v>599</v>
      </c>
      <c r="J19" s="3">
        <v>1335</v>
      </c>
      <c r="K19" s="4">
        <f t="shared" si="0"/>
        <v>4395.65</v>
      </c>
    </row>
    <row r="20" spans="1:11" ht="15">
      <c r="A20" s="12" t="s">
        <v>29</v>
      </c>
      <c r="B20" s="3">
        <v>4107</v>
      </c>
      <c r="C20" s="3">
        <v>2554</v>
      </c>
      <c r="D20" s="3">
        <v>1553</v>
      </c>
      <c r="E20" s="3">
        <v>249</v>
      </c>
      <c r="F20" s="3">
        <v>0</v>
      </c>
      <c r="G20" s="3">
        <v>249</v>
      </c>
      <c r="H20" s="3">
        <v>1720</v>
      </c>
      <c r="I20" s="3">
        <v>566</v>
      </c>
      <c r="J20" s="3">
        <v>1154</v>
      </c>
      <c r="K20" s="4">
        <f t="shared" si="0"/>
        <v>4341.25</v>
      </c>
    </row>
    <row r="21" spans="1:11" ht="15">
      <c r="A21" s="12" t="s">
        <v>30</v>
      </c>
      <c r="B21" s="3">
        <v>4093</v>
      </c>
      <c r="C21" s="3">
        <v>2544</v>
      </c>
      <c r="D21" s="3">
        <v>1549</v>
      </c>
      <c r="E21" s="3">
        <v>249</v>
      </c>
      <c r="F21" s="3">
        <v>0</v>
      </c>
      <c r="G21" s="3">
        <v>249</v>
      </c>
      <c r="H21" s="3">
        <v>1708</v>
      </c>
      <c r="I21" s="3">
        <v>550</v>
      </c>
      <c r="J21" s="3">
        <v>1158</v>
      </c>
      <c r="K21" s="4">
        <f t="shared" si="0"/>
        <v>4326.05</v>
      </c>
    </row>
    <row r="22" spans="1:11" ht="15">
      <c r="A22" s="48" t="s">
        <v>51</v>
      </c>
      <c r="B22" s="48"/>
      <c r="C22" s="48"/>
      <c r="D22" s="48"/>
      <c r="E22" s="48"/>
      <c r="F22" s="48"/>
      <c r="G22" s="48"/>
      <c r="H22" s="48"/>
      <c r="I22" s="48"/>
      <c r="J22" s="48"/>
      <c r="K22" s="4"/>
    </row>
    <row r="23" spans="1:10" ht="15">
      <c r="A23" s="14"/>
      <c r="B23" s="14"/>
      <c r="C23" s="14"/>
      <c r="D23" s="14" t="s">
        <v>52</v>
      </c>
      <c r="E23" s="15">
        <f>(SUM(B10:B21)+SUM(E10:E21)+SUM(H10:H21))/12</f>
        <v>5775</v>
      </c>
      <c r="G23" s="16"/>
      <c r="H23" s="16"/>
      <c r="I23" s="16"/>
      <c r="J23" s="16"/>
    </row>
    <row r="24" spans="1:10" ht="15">
      <c r="A24" s="17"/>
      <c r="B24" s="17"/>
      <c r="C24" s="17"/>
      <c r="D24" s="17" t="s">
        <v>32</v>
      </c>
      <c r="E24" s="15">
        <f>(SUM(C10:C21)+SUM(I10:I21))/12</f>
        <v>3040.1666666666665</v>
      </c>
      <c r="G24" s="16"/>
      <c r="H24" s="16"/>
      <c r="I24" s="16"/>
      <c r="J24" s="16"/>
    </row>
    <row r="25" spans="1:10" ht="15">
      <c r="A25" s="17"/>
      <c r="B25" s="17"/>
      <c r="C25" s="17"/>
      <c r="D25" s="17" t="s">
        <v>33</v>
      </c>
      <c r="E25" s="18">
        <f>(SUM(D10:D21)+SUM(G10:G21)+SUM(J10:J21))/12</f>
        <v>2734.8333333333335</v>
      </c>
      <c r="F25" s="15"/>
      <c r="G25" s="16"/>
      <c r="H25" s="16"/>
      <c r="I25" s="16"/>
      <c r="J25" s="16"/>
    </row>
    <row r="26" spans="2:11" ht="15">
      <c r="B26" s="13"/>
      <c r="C26" s="13"/>
      <c r="D26" s="13"/>
      <c r="E26" s="13"/>
      <c r="F26" s="13"/>
      <c r="G26" s="13"/>
      <c r="H26" s="13"/>
      <c r="I26" s="13"/>
      <c r="J26" s="13"/>
      <c r="K26" s="11"/>
    </row>
  </sheetData>
  <sheetProtection/>
  <mergeCells count="16">
    <mergeCell ref="A3:K3"/>
    <mergeCell ref="A9:K9"/>
    <mergeCell ref="A1:K1"/>
    <mergeCell ref="B5:J5"/>
    <mergeCell ref="K5:K8"/>
    <mergeCell ref="A5:A8"/>
    <mergeCell ref="B6:D6"/>
    <mergeCell ref="B7:B8"/>
    <mergeCell ref="C7:D7"/>
    <mergeCell ref="E7:E8"/>
    <mergeCell ref="F7:G7"/>
    <mergeCell ref="E6:G6"/>
    <mergeCell ref="H6:J6"/>
    <mergeCell ref="A22:J22"/>
    <mergeCell ref="I7:J7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Пискунова Ирина Васильевна</cp:lastModifiedBy>
  <cp:lastPrinted>2016-02-04T05:23:18Z</cp:lastPrinted>
  <dcterms:created xsi:type="dcterms:W3CDTF">2016-01-13T06:07:37Z</dcterms:created>
  <dcterms:modified xsi:type="dcterms:W3CDTF">2024-04-12T11:58:18Z</dcterms:modified>
  <cp:category/>
  <cp:version/>
  <cp:contentType/>
  <cp:contentStatus/>
</cp:coreProperties>
</file>