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0" windowWidth="11568" windowHeight="1608" tabRatio="853" activeTab="7"/>
  </bookViews>
  <sheets>
    <sheet name="Вакансии" sheetId="1" r:id="rId1"/>
    <sheet name="Бюджет и ком.прием" sheetId="2" r:id="rId2"/>
    <sheet name="Ком.прием" sheetId="3" r:id="rId3"/>
    <sheet name="Бюджет" sheetId="4" r:id="rId4"/>
    <sheet name="УГС" sheetId="5" r:id="rId5"/>
    <sheet name="Целевой прием" sheetId="6" r:id="rId6"/>
    <sheet name="Иностр.граждане" sheetId="7" r:id="rId7"/>
    <sheet name="Инвалиды" sheetId="8" r:id="rId8"/>
    <sheet name="Сироты" sheetId="9" r:id="rId9"/>
    <sheet name="Женщины" sheetId="10" r:id="rId10"/>
    <sheet name="Кол-во женщин" sheetId="11" state="hidden" r:id="rId11"/>
  </sheets>
  <definedNames>
    <definedName name="_xlnm.Print_Area" localSheetId="3">'Бюджет'!$A$1:$I$52</definedName>
    <definedName name="_xlnm.Print_Area" localSheetId="1">'Бюджет и ком.прием'!$A$1:$I$52</definedName>
    <definedName name="_xlnm.Print_Area" localSheetId="0">'Вакансии'!$A$1:$P$113</definedName>
    <definedName name="_xlnm.Print_Area" localSheetId="9">'Женщины'!$A$1:$I$53</definedName>
    <definedName name="_xlnm.Print_Area" localSheetId="7">'Инвалиды'!$A$1:$I$55</definedName>
    <definedName name="_xlnm.Print_Area" localSheetId="6">'Иностр.граждане'!$A$1:$I$63</definedName>
    <definedName name="_xlnm.Print_Area" localSheetId="2">'Ком.прием'!$A$1:$I$52</definedName>
    <definedName name="_xlnm.Print_Area" localSheetId="8">'Сироты'!$A$1:$I$54</definedName>
    <definedName name="_xlnm.Print_Area" localSheetId="4">'УГС'!$A$1:$D$124</definedName>
    <definedName name="_xlnm.Print_Area" localSheetId="5">'Целевой прием'!$A$1:$I$53</definedName>
  </definedNames>
  <calcPr fullCalcOnLoad="1"/>
</workbook>
</file>

<file path=xl/comments10.xml><?xml version="1.0" encoding="utf-8"?>
<comments xmlns="http://schemas.openxmlformats.org/spreadsheetml/2006/main">
  <authors>
    <author>Ira</author>
    <author>Пискунова Ирина Васильевна</author>
  </authors>
  <commentList>
    <comment ref="E1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4 минобр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9"/>
            <rFont val="Tahoma"/>
            <family val="2"/>
          </rPr>
          <t>1 минобр</t>
        </r>
      </text>
    </comment>
    <comment ref="C25" authorId="1">
      <text>
        <r>
          <rPr>
            <b/>
            <sz val="9"/>
            <rFont val="Tahoma"/>
            <family val="0"/>
          </rPr>
          <t>1 Минобр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2.xml><?xml version="1.0" encoding="utf-8"?>
<comments xmlns="http://schemas.openxmlformats.org/spreadsheetml/2006/main">
  <authors>
    <author>Ira</author>
    <author>Пискунова Ирина Васильевна</author>
  </authors>
  <commentList>
    <comment ref="E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2"/>
          </rPr>
          <t>в т.ч. 4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0"/>
          </rPr>
          <t>1 Минобр. Грузия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  <author>Пискунова Ирина Васильевна</author>
  </authors>
  <commentList>
    <comment ref="E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E24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E26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F33" authorId="1">
      <text>
        <r>
          <rPr>
            <b/>
            <sz val="9"/>
            <rFont val="Tahoma"/>
            <family val="0"/>
          </rPr>
          <t>в т.ч. 4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G34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F37" authorId="1">
      <text>
        <r>
          <rPr>
            <b/>
            <sz val="9"/>
            <rFont val="Tahoma"/>
            <family val="0"/>
          </rPr>
          <t>в т.ч. 1 чел. по направлению Минобрнауки РФ</t>
        </r>
        <r>
          <rPr>
            <sz val="9"/>
            <rFont val="Tahoma"/>
            <family val="0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0"/>
          </rPr>
          <t>1 Минобр. Грузия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Ira</author>
    <author>User</author>
    <author>Пискунова Ирина Васильевна</author>
  </authors>
  <commentList>
    <comment ref="T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B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G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A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1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13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1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23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3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F38" authorId="1">
      <text>
        <r>
          <rPr>
            <b/>
            <sz val="9"/>
            <rFont val="Tahoma"/>
            <family val="2"/>
          </rPr>
          <t>ком.прием</t>
        </r>
      </text>
    </comment>
    <comment ref="AZ3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F4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4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5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6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2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G41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E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D10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10"/>
            <rFont val="Tahoma"/>
            <family val="2"/>
          </rPr>
          <t xml:space="preserve">Южная Осетия 1  ком.прием
Туркменистан 1 ком.прием
</t>
        </r>
      </text>
    </comment>
    <comment ref="E15" authorId="0">
      <text>
        <r>
          <rPr>
            <b/>
            <sz val="9"/>
            <rFont val="Tahoma"/>
            <family val="2"/>
          </rPr>
          <t>Южная Осетия - минобр.</t>
        </r>
        <r>
          <rPr>
            <sz val="9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rFont val="Tahoma"/>
            <family val="2"/>
          </rPr>
          <t xml:space="preserve">Туркменистан 2 ком.прием
</t>
        </r>
      </text>
    </comment>
    <comment ref="E17" authorId="0">
      <text>
        <r>
          <rPr>
            <b/>
            <sz val="9"/>
            <rFont val="Tahoma"/>
            <family val="2"/>
          </rPr>
          <t xml:space="preserve">Южная Осетия - 1 
Греция - 1 </t>
        </r>
        <r>
          <rPr>
            <sz val="9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20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D23" authorId="1">
      <text>
        <r>
          <rPr>
            <b/>
            <sz val="9"/>
            <rFont val="Tahoma"/>
            <family val="2"/>
          </rPr>
          <t>Туркменистан, ком.прием</t>
        </r>
      </text>
    </comment>
    <comment ref="F23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E30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 xml:space="preserve">Южная Осетия - 1
</t>
        </r>
        <r>
          <rPr>
            <sz val="9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36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9"/>
            <rFont val="Tahoma"/>
            <family val="2"/>
          </rPr>
          <t>Азербайджан ком.прием</t>
        </r>
        <r>
          <rPr>
            <sz val="9"/>
            <rFont val="Tahoma"/>
            <family val="2"/>
          </rPr>
          <t xml:space="preserve">
</t>
        </r>
      </text>
    </comment>
    <comment ref="D37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D38" authorId="1">
      <text>
        <r>
          <rPr>
            <b/>
            <sz val="9"/>
            <rFont val="Tahoma"/>
            <family val="2"/>
          </rPr>
          <t>Узбекистан 4 ком.прием
Грузия ком.прием
Таджикистан 2 ком.прием</t>
        </r>
      </text>
    </comment>
    <comment ref="E38" authorId="0">
      <text>
        <r>
          <rPr>
            <b/>
            <sz val="9"/>
            <rFont val="Tahoma"/>
            <family val="2"/>
          </rPr>
          <t>ком.прием
Южная Осетия - 1
Казахстан - 1
Грузия - 1
Узбекистан - 2</t>
        </r>
        <r>
          <rPr>
            <sz val="9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9"/>
            <rFont val="Tahoma"/>
            <family val="2"/>
          </rPr>
          <t>ком.прием
Южная Осетия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Южная Осетия - 2
Абхазия - 1</t>
        </r>
      </text>
    </comment>
    <comment ref="E39" authorId="0">
      <text>
        <r>
          <rPr>
            <b/>
            <sz val="9"/>
            <rFont val="Tahoma"/>
            <family val="2"/>
          </rPr>
          <t>Южная Осетия - 1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9"/>
            <rFont val="Tahoma"/>
            <family val="2"/>
          </rPr>
          <t xml:space="preserve">Минобр.РФ
</t>
        </r>
        <r>
          <rPr>
            <sz val="9"/>
            <rFont val="Tahoma"/>
            <family val="2"/>
          </rPr>
          <t xml:space="preserve">Южная Осетия
</t>
        </r>
      </text>
    </comment>
    <comment ref="E40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rFont val="Tahoma"/>
            <family val="2"/>
          </rPr>
          <t xml:space="preserve">Узбекистан 2 ком.прием
</t>
        </r>
      </text>
    </comment>
    <comment ref="E41" authorId="2">
      <text>
        <r>
          <rPr>
            <b/>
            <sz val="9"/>
            <rFont val="Tahoma"/>
            <family val="2"/>
          </rPr>
          <t>Узбек. ком.пр.</t>
        </r>
        <r>
          <rPr>
            <sz val="9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rFont val="Tahoma"/>
            <family val="2"/>
          </rPr>
          <t xml:space="preserve">Абхазия минобр.РФ
</t>
        </r>
        <r>
          <rPr>
            <sz val="9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9"/>
            <rFont val="Tahoma"/>
            <family val="2"/>
          </rPr>
          <t>Грузия</t>
        </r>
        <r>
          <rPr>
            <sz val="9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9"/>
            <rFont val="Tahoma"/>
            <family val="2"/>
          </rPr>
          <t>Минобр.РФ
Южная Осетия</t>
        </r>
        <r>
          <rPr>
            <sz val="9"/>
            <rFont val="Tahoma"/>
            <family val="2"/>
          </rPr>
          <t xml:space="preserve">
</t>
        </r>
      </text>
    </comment>
    <comment ref="D47" authorId="1">
      <text>
        <r>
          <rPr>
            <b/>
            <sz val="9"/>
            <rFont val="Tahoma"/>
            <family val="2"/>
          </rPr>
          <t xml:space="preserve">Туркменистан </t>
        </r>
        <r>
          <rPr>
            <sz val="9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Украина</t>
        </r>
        <r>
          <rPr>
            <sz val="9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9"/>
            <rFont val="Tahoma"/>
            <family val="2"/>
          </rPr>
          <t>ком.прием
Южная Осетия</t>
        </r>
        <r>
          <rPr>
            <sz val="9"/>
            <rFont val="Tahoma"/>
            <family val="2"/>
          </rPr>
          <t xml:space="preserve">
</t>
        </r>
      </text>
    </comment>
    <comment ref="D54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9"/>
            <rFont val="Tahoma"/>
            <family val="2"/>
          </rPr>
          <t>Узбекистан - 1</t>
        </r>
        <r>
          <rPr>
            <sz val="9"/>
            <rFont val="Tahoma"/>
            <family val="2"/>
          </rPr>
          <t xml:space="preserve">
</t>
        </r>
      </text>
    </comment>
    <comment ref="D60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60" authorId="0">
      <text>
        <r>
          <rPr>
            <b/>
            <sz val="9"/>
            <rFont val="Tahoma"/>
            <family val="2"/>
          </rPr>
          <t xml:space="preserve">Южная Осетия
</t>
        </r>
        <r>
          <rPr>
            <sz val="9"/>
            <rFont val="Tahoma"/>
            <family val="2"/>
          </rPr>
          <t xml:space="preserve">
</t>
        </r>
      </text>
    </comment>
    <comment ref="F6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62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L13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5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P3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W3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3" authorId="2">
      <text>
        <r>
          <rPr>
            <b/>
            <sz val="9"/>
            <rFont val="Tahoma"/>
            <family val="0"/>
          </rPr>
          <t>Туркмен. ком.прием</t>
        </r>
      </text>
    </comment>
    <comment ref="F16" authorId="2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M1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58" authorId="2">
      <text>
        <r>
          <rPr>
            <b/>
            <sz val="9"/>
            <rFont val="Tahoma"/>
            <family val="2"/>
          </rPr>
          <t>Южная Осетия</t>
        </r>
      </text>
    </comment>
    <comment ref="D35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9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1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J13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9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1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0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2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2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Грузия Минобр</t>
        </r>
        <r>
          <rPr>
            <sz val="9"/>
            <rFont val="Tahoma"/>
            <family val="2"/>
          </rPr>
          <t xml:space="preserve">
</t>
        </r>
      </text>
    </comment>
    <comment ref="AY27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C29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29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0" authorId="1">
      <text>
        <r>
          <rPr>
            <b/>
            <sz val="9"/>
            <rFont val="Tahoma"/>
            <family val="2"/>
          </rPr>
          <t>Сенегал, ком.прием</t>
        </r>
        <r>
          <rPr>
            <sz val="9"/>
            <rFont val="Tahoma"/>
            <family val="2"/>
          </rPr>
          <t xml:space="preserve">
</t>
        </r>
      </text>
    </comment>
    <comment ref="C36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36" authorId="2">
      <text>
        <r>
          <rPr>
            <b/>
            <sz val="9"/>
            <rFont val="Tahoma"/>
            <family val="0"/>
          </rPr>
          <t>ком.прием</t>
        </r>
        <r>
          <rPr>
            <sz val="9"/>
            <rFont val="Tahoma"/>
            <family val="0"/>
          </rPr>
          <t xml:space="preserve">
</t>
        </r>
      </text>
    </comment>
    <comment ref="C38" authorId="1">
      <text>
        <r>
          <rPr>
            <b/>
            <sz val="9"/>
            <rFont val="Tahoma"/>
            <family val="2"/>
          </rPr>
          <t>Узбекистан ком.прием</t>
        </r>
      </text>
    </comment>
    <comment ref="AE38" authorId="1">
      <text>
        <r>
          <rPr>
            <b/>
            <sz val="9"/>
            <rFont val="Tahoma"/>
            <family val="2"/>
          </rPr>
          <t>ком.прием</t>
        </r>
      </text>
    </comment>
    <comment ref="C41" authorId="1">
      <text>
        <r>
          <rPr>
            <b/>
            <sz val="9"/>
            <rFont val="Tahoma"/>
            <family val="2"/>
          </rPr>
          <t>Туркменистан 7 ком.прием
Узбекистан 2 ком.прием</t>
        </r>
      </text>
    </comment>
    <comment ref="AJ41" authorId="1">
      <text>
        <r>
          <rPr>
            <b/>
            <sz val="9"/>
            <rFont val="Tahoma"/>
            <family val="2"/>
          </rPr>
          <t>ком.прием</t>
        </r>
      </text>
    </comment>
    <comment ref="AE41" authorId="1">
      <text>
        <r>
          <rPr>
            <b/>
            <sz val="9"/>
            <rFont val="Tahoma"/>
            <family val="2"/>
          </rPr>
          <t>ком.прием</t>
        </r>
      </text>
    </comment>
    <comment ref="C4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J42" authorId="1">
      <text>
        <r>
          <rPr>
            <b/>
            <sz val="9"/>
            <rFont val="Tahoma"/>
            <family val="2"/>
          </rPr>
          <t>ком.прием</t>
        </r>
      </text>
    </comment>
    <comment ref="AJ44" authorId="1">
      <text>
        <r>
          <rPr>
            <b/>
            <sz val="9"/>
            <rFont val="Tahoma"/>
            <family val="2"/>
          </rPr>
          <t>ком.прием</t>
        </r>
      </text>
    </comment>
    <comment ref="C44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C48" authorId="1">
      <text>
        <r>
          <rPr>
            <b/>
            <sz val="9"/>
            <rFont val="Tahoma"/>
            <family val="2"/>
          </rPr>
          <t>Узбекистан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E48" authorId="1">
      <text>
        <r>
          <rPr>
            <b/>
            <sz val="9"/>
            <rFont val="Tahoma"/>
            <family val="2"/>
          </rPr>
          <t>ком.прием</t>
        </r>
      </text>
    </comment>
    <comment ref="C51" authorId="2">
      <text>
        <r>
          <rPr>
            <b/>
            <sz val="9"/>
            <rFont val="Tahoma"/>
            <family val="0"/>
          </rPr>
          <t>Южная Осетия</t>
        </r>
        <r>
          <rPr>
            <sz val="9"/>
            <rFont val="Tahoma"/>
            <family val="0"/>
          </rPr>
          <t xml:space="preserve">
</t>
        </r>
      </text>
    </comment>
    <comment ref="C52" authorId="1">
      <text>
        <r>
          <rPr>
            <b/>
            <sz val="9"/>
            <rFont val="Tahoma"/>
            <family val="2"/>
          </rPr>
          <t xml:space="preserve">Камерун ком.прием
</t>
        </r>
      </text>
    </comment>
    <comment ref="BS52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X30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9" authorId="2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C50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AJ49" authorId="1">
      <text>
        <r>
          <rPr>
            <b/>
            <sz val="9"/>
            <rFont val="Tahoma"/>
            <family val="2"/>
          </rPr>
          <t>ком.прием</t>
        </r>
      </text>
    </comment>
    <comment ref="C53" authorId="1">
      <text>
        <r>
          <rPr>
            <b/>
            <sz val="9"/>
            <rFont val="Tahoma"/>
            <family val="2"/>
          </rPr>
          <t>Казахстан ком.прием</t>
        </r>
        <r>
          <rPr>
            <sz val="9"/>
            <rFont val="Tahoma"/>
            <family val="2"/>
          </rPr>
          <t xml:space="preserve">
</t>
        </r>
      </text>
    </comment>
    <comment ref="Z53" authorId="1">
      <text>
        <r>
          <rPr>
            <b/>
            <sz val="9"/>
            <rFont val="Tahoma"/>
            <family val="2"/>
          </rPr>
          <t>ком.прием</t>
        </r>
      </text>
    </comment>
    <comment ref="C54" authorId="1">
      <text>
        <r>
          <rPr>
            <b/>
            <sz val="9"/>
            <rFont val="Tahoma"/>
            <family val="2"/>
          </rPr>
          <t>Южная Осетия ком.прием</t>
        </r>
        <r>
          <rPr>
            <sz val="9"/>
            <rFont val="Tahoma"/>
            <family val="2"/>
          </rPr>
          <t xml:space="preserve">
</t>
        </r>
      </text>
    </comment>
    <comment ref="K54" authorId="1">
      <text>
        <r>
          <rPr>
            <b/>
            <sz val="9"/>
            <rFont val="Tahoma"/>
            <family val="2"/>
          </rPr>
          <t>ком.прием</t>
        </r>
      </text>
    </comment>
    <comment ref="C56" authorId="1">
      <text>
        <r>
          <rPr>
            <b/>
            <sz val="9"/>
            <rFont val="Tahoma"/>
            <family val="2"/>
          </rPr>
          <t>Узбекистан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E56" authorId="1">
      <text>
        <r>
          <rPr>
            <b/>
            <sz val="9"/>
            <rFont val="Tahoma"/>
            <family val="2"/>
          </rPr>
          <t>ком.прием</t>
        </r>
      </text>
    </comment>
    <comment ref="C58" authorId="1">
      <text>
        <r>
          <rPr>
            <b/>
            <sz val="9"/>
            <rFont val="Tahoma"/>
            <family val="2"/>
          </rPr>
          <t>Казахстан ком.прием</t>
        </r>
        <r>
          <rPr>
            <sz val="9"/>
            <rFont val="Tahoma"/>
            <family val="2"/>
          </rPr>
          <t xml:space="preserve">
</t>
        </r>
      </text>
    </comment>
    <comment ref="K58" authorId="1">
      <text>
        <r>
          <rPr>
            <b/>
            <sz val="9"/>
            <rFont val="Tahoma"/>
            <family val="2"/>
          </rPr>
          <t>ком.прием</t>
        </r>
      </text>
    </comment>
    <comment ref="C62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62" authorId="1">
      <text>
        <r>
          <rPr>
            <b/>
            <sz val="9"/>
            <rFont val="Tahoma"/>
            <family val="2"/>
          </rPr>
          <t>ком.прием</t>
        </r>
      </text>
    </comment>
    <comment ref="C37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AK1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16" authorId="2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Южная Осетия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1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  <author>Пискунова Ирина Васильевна</author>
  </authors>
  <commentList>
    <comment ref="D4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6" authorId="1">
      <text>
        <r>
          <rPr>
            <b/>
            <sz val="9"/>
            <rFont val="Tahoma"/>
            <family val="0"/>
          </rPr>
          <t>1 в академ.отпуске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<sst xmlns="http://schemas.openxmlformats.org/spreadsheetml/2006/main" count="914" uniqueCount="248">
  <si>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</si>
  <si>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</si>
  <si>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</si>
  <si>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</si>
  <si>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</si>
  <si>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</si>
  <si>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</si>
  <si>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</si>
  <si>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</si>
  <si>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</si>
  <si>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</si>
  <si>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</si>
  <si>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</si>
  <si>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</si>
  <si>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</si>
  <si>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</si>
  <si>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</si>
  <si>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</si>
  <si>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</si>
  <si>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</si>
  <si>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</si>
  <si>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</si>
  <si>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</si>
  <si>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</si>
  <si>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</si>
  <si>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</si>
  <si>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</si>
  <si>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</si>
  <si>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</si>
  <si>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</si>
  <si>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</si>
  <si>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</si>
  <si>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</si>
  <si>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</si>
  <si>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</si>
  <si>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</si>
  <si>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</si>
  <si>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</si>
  <si>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</si>
  <si>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</si>
  <si>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</si>
  <si>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</si>
  <si>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</si>
  <si>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</si>
  <si>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</si>
  <si>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</si>
  <si>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</si>
  <si>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</si>
  <si>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</si>
  <si>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</si>
  <si>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</si>
  <si>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</si>
  <si>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</si>
  <si>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</si>
  <si>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</si>
  <si>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</si>
  <si>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</si>
  <si>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</si>
  <si>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</si>
  <si>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</si>
  <si>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</si>
  <si>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</si>
  <si>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</si>
  <si>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</si>
  <si>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</si>
  <si>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</si>
  <si>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</si>
  <si>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</si>
  <si>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</si>
  <si>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</si>
  <si>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</si>
  <si>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</si>
  <si>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</si>
  <si>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</si>
  <si>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</si>
  <si>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>КЦП по специа-литету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</si>
  <si>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</si>
  <si>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</si>
  <si>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</si>
  <si>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</si>
  <si>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зачисление в 2015 году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</si>
  <si>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</si>
  <si>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</si>
  <si>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</si>
  <si>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</si>
  <si>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</si>
  <si>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</si>
  <si>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</si>
  <si>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</si>
  <si>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</si>
  <si>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</si>
  <si>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</si>
  <si>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</si>
  <si>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</si>
  <si>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</si>
  <si>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</si>
  <si>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</si>
  <si>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</si>
  <si>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</si>
  <si>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</si>
  <si>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</si>
  <si>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</si>
  <si>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</si>
  <si>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</si>
  <si>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</si>
  <si>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"Начальное образование" (в русской школе)</t>
  </si>
  <si>
    <t>профиль "Начальное образование" (в национальной школе)</t>
  </si>
  <si>
    <t>профиль "Изобразительное искусство"</t>
  </si>
  <si>
    <t>профиль "Физическая культура"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</si>
  <si>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</si>
  <si>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</si>
  <si>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</si>
  <si>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</si>
  <si>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</si>
  <si>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</si>
  <si>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</si>
  <si>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</si>
  <si>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</si>
  <si>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</si>
  <si>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</si>
  <si>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</si>
  <si>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"мировая экономика"</t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</si>
  <si>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</si>
  <si>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</si>
  <si>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</si>
  <si>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</si>
  <si>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</si>
  <si>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</si>
  <si>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</si>
  <si>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</si>
  <si>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</si>
  <si>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</si>
  <si>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</si>
  <si>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</si>
  <si>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</si>
  <si>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</si>
  <si>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</si>
  <si>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</si>
  <si>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</si>
  <si>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</si>
  <si>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</si>
  <si>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</si>
  <si>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</si>
  <si>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Абхазия</t>
  </si>
  <si>
    <t>Украина</t>
  </si>
  <si>
    <t>Узбекистан</t>
  </si>
  <si>
    <t>Туркменистан</t>
  </si>
  <si>
    <t>Азербайджан</t>
  </si>
  <si>
    <t>Грузия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</si>
  <si>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</si>
  <si>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</si>
  <si>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</si>
  <si>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</si>
  <si>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</si>
  <si>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</si>
  <si>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</si>
  <si>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</si>
  <si>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</si>
  <si>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</si>
  <si>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</si>
  <si>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</si>
  <si>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</si>
  <si>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</si>
  <si>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</si>
  <si>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t>зачисление в 2016 году</t>
  </si>
  <si>
    <r>
      <t>19.03.03 Продукты питания животного происхождения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</si>
  <si>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19.03.03 Продукты питания животного происхождения </t>
  </si>
  <si>
    <t>19.03.03 Продукты питания животного происхождения</t>
  </si>
  <si>
    <t>с двумя профилями "Физика, Математика"</t>
  </si>
  <si>
    <t>44.03.05 Педагогическое образование (с двумя профилями Физика, Математика")</t>
  </si>
  <si>
    <t>с двумя профилями "Химия, Биология"</t>
  </si>
  <si>
    <t>44.03.05 Педагогическое образование (с двумя профилями "Физика, Математика")</t>
  </si>
  <si>
    <t>44.03.05 Педагогическое образование (с двумя профилями "Химия, Биология")</t>
  </si>
  <si>
    <t>с двумя профилями "Осетинский язык и литература, Русский язык"</t>
  </si>
  <si>
    <t>44.03.05 Педагогическое образование (с двумя профилями "Осетинский язык и литература, Русский язык")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</si>
  <si>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</si>
  <si>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t>зачисление в 2017 году</t>
  </si>
  <si>
    <t>38.03.07 Товароведение (профиль «Товарная экспертиза и оценочная деятельность»)</t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</si>
  <si>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 (профиль «Товарная экспертиза и оценочная деятельность»)</t>
    </r>
  </si>
  <si>
    <t>43.03.02 Туризм (профиль "Технология и организация туроператорских и турагентских услуг")</t>
  </si>
  <si>
    <t xml:space="preserve">43.03.02 Туризм (профиль "Технология и организация туроператорских и турагентских услуг") </t>
  </si>
  <si>
    <t>с двумя профилями "История, Обществознание"</t>
  </si>
  <si>
    <r>
      <rPr>
        <sz val="12"/>
        <rFont val="Arial"/>
        <family val="2"/>
      </rPr>
      <t>44.03.05 Педагогическое образование (с двумя профилями подготовки)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</t>
    </r>
  </si>
  <si>
    <r>
      <t xml:space="preserve">38.05.01 Экономическая безопасность (специалитет) </t>
    </r>
    <r>
      <rPr>
        <sz val="10"/>
        <rFont val="Times New Roman"/>
        <family val="1"/>
      </rPr>
      <t>(специализация "Экономико-правовое обеспечение экономической безопасности")</t>
    </r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</si>
  <si>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  <r>
      <rPr>
        <sz val="12"/>
        <rFont val="Arial"/>
        <family val="2"/>
      </rPr>
      <t xml:space="preserve"> (специализация "Экономико-правовое обеспечение экономической безопасности")</t>
    </r>
  </si>
  <si>
    <t xml:space="preserve"> </t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</si>
  <si>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</si>
  <si>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</si>
  <si>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</si>
  <si>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</si>
  <si>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Китай</t>
  </si>
  <si>
    <t>Казахстан</t>
  </si>
  <si>
    <t>Греция</t>
  </si>
  <si>
    <r>
      <rPr>
        <sz val="10"/>
        <color indexed="12"/>
        <rFont val="Times New Roman"/>
        <family val="1"/>
      </rPr>
      <t>38.05.01 Экономическая безопасность (специалитет)</t>
    </r>
    <r>
      <rPr>
        <sz val="10"/>
        <rFont val="Times New Roman"/>
        <family val="1"/>
      </rPr>
      <t xml:space="preserve"> (специализация "Экономико-правовое обеспечение экономической безопасности")</t>
    </r>
  </si>
  <si>
    <t>44.03.05 Педагогическое образование (с двумя профилями "История, Обществознание")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</si>
  <si>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</si>
  <si>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</si>
  <si>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</si>
  <si>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</si>
  <si>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</si>
  <si>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зачисление-2018</t>
  </si>
  <si>
    <t>зачисление в 2018 году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</si>
  <si>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</si>
  <si>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</si>
  <si>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</si>
  <si>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</si>
  <si>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</si>
  <si>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</si>
  <si>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</si>
  <si>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</si>
  <si>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академ.</t>
  </si>
  <si>
    <t>зачисление</t>
  </si>
  <si>
    <t>Таджикистан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</si>
  <si>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</si>
  <si>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зачислено</t>
  </si>
  <si>
    <t>Экономики и управления</t>
  </si>
  <si>
    <t>зачисление-2019</t>
  </si>
  <si>
    <t>зачисление в 2019 году</t>
  </si>
  <si>
    <t>44.03.01 Педагогическое образование («Дошкольное образование»)</t>
  </si>
  <si>
    <t xml:space="preserve">44.03.03 Специальное (дефектологическое) образование (профиль "Дефектология") </t>
  </si>
  <si>
    <t>44.03.05 Педагогическое образование (с двумя профилями «Родной язык и литература (осетинский язык и литература). Иностранный язык»)</t>
  </si>
  <si>
    <t>44.03.05 Педагогическое образование (с двумя профилями «Иностранный язык (английский). Русский язык как иностранный»)</t>
  </si>
  <si>
    <t>44.03.05 Педагогическое образование (с двумя профилями "Математика. Информатика")</t>
  </si>
  <si>
    <t>40.05.02 Правоохранительная деятельность (специалитет)</t>
  </si>
  <si>
    <r>
      <t>40.05.02 Правоохранительная деятельность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</si>
  <si>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профили "История. Обществознание"</t>
  </si>
  <si>
    <t>профили «Биология. Химия»</t>
  </si>
  <si>
    <t>профили «Физика. Математика»</t>
  </si>
  <si>
    <t>профили «Родной язык и литература (осетинский язык и литература). Иностранный язык»</t>
  </si>
  <si>
    <t>профили «Иностранный язык (английский). Русский язык как иностранный»)</t>
  </si>
  <si>
    <r>
      <t>44.03.03 Специальное (дефектологическое) образование (профиль "Дефектология")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</si>
  <si>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"Математика. Информатика"</t>
  </si>
  <si>
    <r>
      <t xml:space="preserve">40.05.02 Правоохранительная деятельность </t>
    </r>
    <r>
      <rPr>
        <sz val="12"/>
        <color indexed="10"/>
        <rFont val="Arial"/>
        <family val="2"/>
      </rPr>
      <t>(специалитет</t>
    </r>
    <r>
      <rPr>
        <sz val="12"/>
        <rFont val="Arial"/>
        <family val="2"/>
      </rPr>
      <t>)</t>
    </r>
  </si>
  <si>
    <t>профиль "Дошкольное образование"</t>
  </si>
  <si>
    <t xml:space="preserve">Контингент  студентов  очной формы обучения, обучающихся по целевому приему </t>
  </si>
  <si>
    <t>минобр</t>
  </si>
  <si>
    <t>Сенегал</t>
  </si>
  <si>
    <t>Камерун</t>
  </si>
  <si>
    <t>а/о на 1 курсе</t>
  </si>
  <si>
    <t xml:space="preserve">профиль "Дошкольное образование" </t>
  </si>
  <si>
    <t>профили «Осетинский язык и литература. Русский язык»</t>
  </si>
  <si>
    <t>СВЕДЕНИЯ  О КОЛИЧЕСТВЕ БЮДЖЕТНЫХ МЕСТ  по  ОЧНОЙ ФОРМЕ ОБУЧЕНИЯ    на 01.11.2019 г.</t>
  </si>
  <si>
    <t>Контингент студентов ОЧНОЙ ФОРМЫ ОБУЧЕНИЯ (бюджет + ком.прием) на  01.11.2019 г.</t>
  </si>
  <si>
    <t>Контингент  студентов ОЧНОЙ ФОРМЫ ОБУЧЕНИЯ (ком.прием) на 01.11.2019  г.</t>
  </si>
  <si>
    <t>Контингент  студентов  ОЧНОЙ ФОРМЫ ОБУЧЕНИЯ (бюджет) на  01.11.2019 г.</t>
  </si>
  <si>
    <t>на  01.11.2019 г.</t>
  </si>
  <si>
    <t>Контингент  студентов  очной формы обучения из числа иностранных граждан                    на  01.11.2019 г.</t>
  </si>
  <si>
    <t>на 01.11.2019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</si>
</sst>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0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8"/>
      <color indexed="13"/>
      <name val="Arial Cyr"/>
      <family val="0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2"/>
      <name val="Arial Cyr"/>
      <family val="0"/>
    </font>
    <font>
      <b/>
      <sz val="14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8"/>
      <color rgb="FFFFFF0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0000FF"/>
      <name val="Arial Cyr"/>
      <family val="0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5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0" xfId="0" applyFont="1" applyFill="1" applyAlignment="1">
      <alignment/>
    </xf>
    <xf numFmtId="0" fontId="76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8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80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4" fillId="37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80" fillId="8" borderId="2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40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80" fillId="7" borderId="1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82" fillId="13" borderId="15" xfId="0" applyFont="1" applyFill="1" applyBorder="1" applyAlignment="1">
      <alignment horizontal="center" vertical="center"/>
    </xf>
    <xf numFmtId="0" fontId="82" fillId="13" borderId="11" xfId="0" applyFont="1" applyFill="1" applyBorder="1" applyAlignment="1">
      <alignment horizontal="center" vertical="center"/>
    </xf>
    <xf numFmtId="0" fontId="82" fillId="1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2" fillId="0" borderId="23" xfId="0" applyFont="1" applyFill="1" applyBorder="1" applyAlignment="1">
      <alignment horizontal="center" vertical="center"/>
    </xf>
    <xf numFmtId="0" fontId="82" fillId="13" borderId="23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0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43" xfId="0" applyFont="1" applyFill="1" applyBorder="1" applyAlignment="1">
      <alignment horizontal="center" vertical="center"/>
    </xf>
    <xf numFmtId="0" fontId="6" fillId="38" borderId="4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5" fillId="0" borderId="30" xfId="0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82" fillId="13" borderId="17" xfId="0" applyFont="1" applyFill="1" applyBorder="1" applyAlignment="1">
      <alignment horizontal="center" vertical="center"/>
    </xf>
    <xf numFmtId="0" fontId="82" fillId="13" borderId="21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82" fillId="13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82" fillId="0" borderId="15" xfId="0" applyFont="1" applyFill="1" applyBorder="1" applyAlignment="1">
      <alignment horizontal="center" vertical="center"/>
    </xf>
    <xf numFmtId="0" fontId="82" fillId="0" borderId="27" xfId="0" applyFont="1" applyFill="1" applyBorder="1" applyAlignment="1">
      <alignment horizontal="center" vertical="center"/>
    </xf>
    <xf numFmtId="0" fontId="79" fillId="0" borderId="36" xfId="0" applyFont="1" applyBorder="1" applyAlignment="1">
      <alignment horizontal="center"/>
    </xf>
    <xf numFmtId="0" fontId="79" fillId="0" borderId="36" xfId="0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37" borderId="46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4" fillId="37" borderId="41" xfId="0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82" fillId="13" borderId="11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50" xfId="0" applyFont="1" applyFill="1" applyBorder="1" applyAlignment="1">
      <alignment horizontal="center" vertical="center" wrapText="1"/>
    </xf>
    <xf numFmtId="0" fontId="76" fillId="38" borderId="30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1" xfId="0" applyBorder="1" applyAlignment="1">
      <alignment/>
    </xf>
    <xf numFmtId="0" fontId="80" fillId="8" borderId="1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14" fillId="10" borderId="27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82" fillId="13" borderId="13" xfId="0" applyFont="1" applyFill="1" applyBorder="1" applyAlignment="1">
      <alignment horizontal="center" vertical="center"/>
    </xf>
    <xf numFmtId="0" fontId="86" fillId="0" borderId="30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80" fillId="7" borderId="13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10" borderId="30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15" fillId="8" borderId="27" xfId="0" applyFont="1" applyFill="1" applyBorder="1" applyAlignment="1">
      <alignment horizontal="left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15" fillId="8" borderId="25" xfId="0" applyFont="1" applyFill="1" applyBorder="1" applyAlignment="1">
      <alignment horizontal="left" vertical="center" wrapText="1"/>
    </xf>
    <xf numFmtId="0" fontId="80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82" fillId="13" borderId="2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82" fillId="13" borderId="3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82" fillId="13" borderId="35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82" fillId="13" borderId="45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wrapText="1"/>
    </xf>
    <xf numFmtId="0" fontId="87" fillId="39" borderId="50" xfId="0" applyFont="1" applyFill="1" applyBorder="1" applyAlignment="1">
      <alignment horizontal="center" vertical="center" wrapText="1"/>
    </xf>
    <xf numFmtId="0" fontId="87" fillId="39" borderId="5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left" vertical="center" wrapText="1"/>
    </xf>
    <xf numFmtId="0" fontId="15" fillId="8" borderId="27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27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5" fillId="8" borderId="25" xfId="0" applyFont="1" applyFill="1" applyBorder="1" applyAlignment="1">
      <alignment horizontal="left" vertical="center" wrapText="1"/>
    </xf>
    <xf numFmtId="0" fontId="0" fillId="0" borderId="6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4" fillId="10" borderId="62" xfId="0" applyFont="1" applyFill="1" applyBorder="1" applyAlignment="1">
      <alignment horizontal="left" vertical="center" wrapText="1"/>
    </xf>
    <xf numFmtId="0" fontId="14" fillId="10" borderId="50" xfId="0" applyFont="1" applyFill="1" applyBorder="1" applyAlignment="1">
      <alignment horizontal="left" vertical="center" wrapText="1"/>
    </xf>
    <xf numFmtId="0" fontId="0" fillId="0" borderId="67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4" fillId="0" borderId="6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1"/>
  <sheetViews>
    <sheetView view="pageBreakPreview" zoomScale="85" zoomScaleNormal="70" zoomScaleSheetLayoutView="85" workbookViewId="0" topLeftCell="A1">
      <selection activeCell="A1" sqref="A1:P1"/>
    </sheetView>
  </sheetViews>
  <sheetFormatPr defaultColWidth="9.00390625" defaultRowHeight="12.75"/>
  <cols>
    <col min="1" max="1" width="89.50390625" style="38" customWidth="1"/>
    <col min="2" max="2" width="7.50390625" style="55" customWidth="1"/>
    <col min="3" max="3" width="7.50390625" style="47" customWidth="1"/>
    <col min="4" max="4" width="12.00390625" style="116" customWidth="1"/>
    <col min="5" max="6" width="7.50390625" style="47" customWidth="1"/>
    <col min="7" max="7" width="12.00390625" style="116" customWidth="1"/>
    <col min="8" max="9" width="7.50390625" style="47" customWidth="1"/>
    <col min="10" max="10" width="12.00390625" style="48" customWidth="1"/>
    <col min="11" max="12" width="7.50390625" style="47" customWidth="1"/>
    <col min="13" max="13" width="12.00390625" style="116" customWidth="1"/>
    <col min="14" max="15" width="7.50390625" style="47" customWidth="1"/>
    <col min="16" max="16" width="12.00390625" style="117" customWidth="1"/>
  </cols>
  <sheetData>
    <row r="1" spans="1:16" ht="32.25" customHeight="1">
      <c r="A1" s="329" t="s">
        <v>241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16.5" customHeight="1">
      <c r="A2" s="319" t="s">
        <v>133</v>
      </c>
      <c r="B2" s="326" t="s">
        <v>81</v>
      </c>
      <c r="C2" s="326"/>
      <c r="D2" s="323" t="s">
        <v>155</v>
      </c>
      <c r="E2" s="326" t="s">
        <v>82</v>
      </c>
      <c r="F2" s="326"/>
      <c r="G2" s="323" t="s">
        <v>156</v>
      </c>
      <c r="H2" s="326" t="s">
        <v>83</v>
      </c>
      <c r="I2" s="326"/>
      <c r="J2" s="323" t="s">
        <v>157</v>
      </c>
      <c r="K2" s="326" t="s">
        <v>84</v>
      </c>
      <c r="L2" s="326"/>
      <c r="M2" s="323" t="s">
        <v>158</v>
      </c>
      <c r="N2" s="326" t="s">
        <v>85</v>
      </c>
      <c r="O2" s="326"/>
      <c r="P2" s="323" t="s">
        <v>159</v>
      </c>
    </row>
    <row r="3" spans="1:16" ht="35.25" customHeight="1">
      <c r="A3" s="320"/>
      <c r="B3" s="322" t="s">
        <v>217</v>
      </c>
      <c r="C3" s="322"/>
      <c r="D3" s="324"/>
      <c r="E3" s="322" t="s">
        <v>201</v>
      </c>
      <c r="F3" s="322"/>
      <c r="G3" s="324"/>
      <c r="H3" s="322" t="s">
        <v>176</v>
      </c>
      <c r="I3" s="322"/>
      <c r="J3" s="324"/>
      <c r="K3" s="322" t="s">
        <v>164</v>
      </c>
      <c r="L3" s="322"/>
      <c r="M3" s="324"/>
      <c r="N3" s="322" t="s">
        <v>80</v>
      </c>
      <c r="O3" s="322"/>
      <c r="P3" s="324"/>
    </row>
    <row r="4" spans="1:16" ht="51.75" customHeight="1">
      <c r="A4" s="321"/>
      <c r="B4" s="26" t="s">
        <v>18</v>
      </c>
      <c r="C4" s="35" t="s">
        <v>20</v>
      </c>
      <c r="D4" s="325"/>
      <c r="E4" s="35" t="s">
        <v>18</v>
      </c>
      <c r="F4" s="35" t="s">
        <v>20</v>
      </c>
      <c r="G4" s="325"/>
      <c r="H4" s="35" t="s">
        <v>18</v>
      </c>
      <c r="I4" s="35" t="s">
        <v>20</v>
      </c>
      <c r="J4" s="325"/>
      <c r="K4" s="35" t="s">
        <v>18</v>
      </c>
      <c r="L4" s="35" t="s">
        <v>20</v>
      </c>
      <c r="M4" s="325"/>
      <c r="N4" s="26" t="s">
        <v>75</v>
      </c>
      <c r="O4" s="36" t="s">
        <v>20</v>
      </c>
      <c r="P4" s="325"/>
    </row>
    <row r="5" spans="1:16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</row>
    <row r="6" spans="1:16" s="3" customFormat="1" ht="15">
      <c r="A6" s="52" t="s">
        <v>86</v>
      </c>
      <c r="B6" s="43">
        <v>10</v>
      </c>
      <c r="C6" s="43">
        <f>Бюджет!C38</f>
        <v>10</v>
      </c>
      <c r="D6" s="114">
        <f>B6-C6</f>
        <v>0</v>
      </c>
      <c r="E6" s="43">
        <v>10</v>
      </c>
      <c r="F6" s="43">
        <f>Бюджет!D38</f>
        <v>10</v>
      </c>
      <c r="G6" s="114">
        <f>H6-F6</f>
        <v>0</v>
      </c>
      <c r="H6" s="43">
        <v>10</v>
      </c>
      <c r="I6" s="43">
        <f>Бюджет!E38</f>
        <v>6</v>
      </c>
      <c r="J6" s="114">
        <f>K6-I6</f>
        <v>4</v>
      </c>
      <c r="K6" s="43">
        <v>10</v>
      </c>
      <c r="L6" s="43">
        <f>Бюджет!F38</f>
        <v>3</v>
      </c>
      <c r="M6" s="114">
        <f>K6-L6</f>
        <v>7</v>
      </c>
      <c r="N6" s="43"/>
      <c r="O6" s="43"/>
      <c r="P6" s="43"/>
    </row>
    <row r="7" spans="1:16" s="3" customFormat="1" ht="15">
      <c r="A7" s="52" t="s">
        <v>87</v>
      </c>
      <c r="B7" s="43">
        <v>30</v>
      </c>
      <c r="C7" s="43">
        <f>Бюджет!C39</f>
        <v>32</v>
      </c>
      <c r="D7" s="114">
        <f>B7-C7</f>
        <v>-2</v>
      </c>
      <c r="E7" s="43">
        <v>29</v>
      </c>
      <c r="F7" s="43">
        <f>Бюджет!D39</f>
        <v>27</v>
      </c>
      <c r="G7" s="114">
        <f>E7-F7</f>
        <v>2</v>
      </c>
      <c r="H7" s="43">
        <v>25</v>
      </c>
      <c r="I7" s="43">
        <f>Бюджет!E39</f>
        <v>23</v>
      </c>
      <c r="J7" s="114">
        <f>K7-I7</f>
        <v>2</v>
      </c>
      <c r="K7" s="43">
        <v>25</v>
      </c>
      <c r="L7" s="43">
        <f>Бюджет!F39</f>
        <v>12</v>
      </c>
      <c r="M7" s="114">
        <f>K7-L7</f>
        <v>13</v>
      </c>
      <c r="N7" s="43"/>
      <c r="O7" s="43"/>
      <c r="P7" s="43"/>
    </row>
    <row r="8" spans="1:16" s="3" customFormat="1" ht="15">
      <c r="A8" s="37"/>
      <c r="B8" s="43"/>
      <c r="C8" s="43"/>
      <c r="D8" s="114"/>
      <c r="E8" s="43"/>
      <c r="F8" s="43"/>
      <c r="G8" s="114"/>
      <c r="H8" s="43"/>
      <c r="I8" s="43"/>
      <c r="J8" s="114"/>
      <c r="K8" s="43"/>
      <c r="L8" s="43"/>
      <c r="M8" s="114"/>
      <c r="N8" s="43"/>
      <c r="O8" s="43"/>
      <c r="P8" s="43"/>
    </row>
    <row r="9" spans="1:16" s="3" customFormat="1" ht="15">
      <c r="A9" s="51" t="s">
        <v>34</v>
      </c>
      <c r="B9" s="43"/>
      <c r="C9" s="43"/>
      <c r="D9" s="114"/>
      <c r="E9" s="43"/>
      <c r="F9" s="43"/>
      <c r="G9" s="114"/>
      <c r="H9" s="43"/>
      <c r="I9" s="43"/>
      <c r="J9" s="114"/>
      <c r="K9" s="43"/>
      <c r="L9" s="43"/>
      <c r="M9" s="114"/>
      <c r="N9" s="43"/>
      <c r="O9" s="43"/>
      <c r="P9" s="43"/>
    </row>
    <row r="10" spans="1:16" s="3" customFormat="1" ht="15">
      <c r="A10" s="52" t="s">
        <v>88</v>
      </c>
      <c r="B10" s="43">
        <v>20</v>
      </c>
      <c r="C10" s="43">
        <f>Бюджет!C35</f>
        <v>21</v>
      </c>
      <c r="D10" s="114">
        <f>B10-C10</f>
        <v>-1</v>
      </c>
      <c r="E10" s="43">
        <v>21</v>
      </c>
      <c r="F10" s="43">
        <f>Бюджет!D35</f>
        <v>14</v>
      </c>
      <c r="G10" s="114">
        <f>E10-F10</f>
        <v>7</v>
      </c>
      <c r="H10" s="43">
        <v>20</v>
      </c>
      <c r="I10" s="43">
        <f>Бюджет!E35</f>
        <v>9</v>
      </c>
      <c r="J10" s="114">
        <f>K10-I10</f>
        <v>11</v>
      </c>
      <c r="K10" s="43">
        <v>20</v>
      </c>
      <c r="L10" s="43">
        <f>Бюджет!F35</f>
        <v>15</v>
      </c>
      <c r="M10" s="114">
        <f>K10-L10</f>
        <v>5</v>
      </c>
      <c r="N10" s="43"/>
      <c r="O10" s="43"/>
      <c r="P10" s="43"/>
    </row>
    <row r="11" spans="1:16" s="3" customFormat="1" ht="15">
      <c r="A11" s="37"/>
      <c r="B11" s="43"/>
      <c r="C11" s="43"/>
      <c r="D11" s="114"/>
      <c r="E11" s="43"/>
      <c r="F11" s="43"/>
      <c r="G11" s="114"/>
      <c r="H11" s="43"/>
      <c r="I11" s="43"/>
      <c r="J11" s="114"/>
      <c r="K11" s="43"/>
      <c r="L11" s="43"/>
      <c r="M11" s="114"/>
      <c r="N11" s="43"/>
      <c r="O11" s="43"/>
      <c r="P11" s="43"/>
    </row>
    <row r="12" spans="1:16" ht="15">
      <c r="A12" s="51" t="s">
        <v>35</v>
      </c>
      <c r="B12" s="43"/>
      <c r="C12" s="45"/>
      <c r="D12" s="114"/>
      <c r="E12" s="43"/>
      <c r="F12" s="45"/>
      <c r="G12" s="114"/>
      <c r="H12" s="43"/>
      <c r="I12" s="45"/>
      <c r="J12" s="114"/>
      <c r="K12" s="43"/>
      <c r="L12" s="45"/>
      <c r="M12" s="114"/>
      <c r="N12" s="45"/>
      <c r="O12" s="45"/>
      <c r="P12" s="43"/>
    </row>
    <row r="13" spans="1:16" s="3" customFormat="1" ht="15">
      <c r="A13" s="52" t="s">
        <v>89</v>
      </c>
      <c r="B13" s="43">
        <v>15</v>
      </c>
      <c r="C13" s="43">
        <f>Бюджет!C30</f>
        <v>15</v>
      </c>
      <c r="D13" s="114">
        <f>B13-C13</f>
        <v>0</v>
      </c>
      <c r="E13" s="43">
        <v>15</v>
      </c>
      <c r="F13" s="43">
        <f>Бюджет!D30</f>
        <v>17</v>
      </c>
      <c r="G13" s="114">
        <f>H13-F13</f>
        <v>-2</v>
      </c>
      <c r="H13" s="43">
        <v>15</v>
      </c>
      <c r="I13" s="43">
        <f>Бюджет!E30</f>
        <v>8</v>
      </c>
      <c r="J13" s="114">
        <f>K13-I13</f>
        <v>7</v>
      </c>
      <c r="K13" s="43">
        <v>15</v>
      </c>
      <c r="L13" s="43">
        <f>Бюджет!F30</f>
        <v>8</v>
      </c>
      <c r="M13" s="114">
        <f>K13-L13</f>
        <v>7</v>
      </c>
      <c r="N13" s="43"/>
      <c r="O13" s="43"/>
      <c r="P13" s="43"/>
    </row>
    <row r="14" spans="1:16" s="3" customFormat="1" ht="15">
      <c r="A14" s="52"/>
      <c r="B14" s="43"/>
      <c r="C14" s="43"/>
      <c r="D14" s="114"/>
      <c r="E14" s="43"/>
      <c r="F14" s="43"/>
      <c r="G14" s="114"/>
      <c r="H14" s="43"/>
      <c r="I14" s="43"/>
      <c r="J14" s="114"/>
      <c r="K14" s="43"/>
      <c r="L14" s="43"/>
      <c r="M14" s="114"/>
      <c r="N14" s="43"/>
      <c r="O14" s="43"/>
      <c r="P14" s="43"/>
    </row>
    <row r="15" spans="1:16" s="3" customFormat="1" ht="15">
      <c r="A15" s="51" t="s">
        <v>36</v>
      </c>
      <c r="B15" s="43"/>
      <c r="C15" s="43"/>
      <c r="D15" s="114"/>
      <c r="E15" s="43"/>
      <c r="F15" s="43"/>
      <c r="G15" s="114"/>
      <c r="H15" s="43"/>
      <c r="I15" s="43"/>
      <c r="J15" s="114"/>
      <c r="K15" s="43"/>
      <c r="L15" s="43"/>
      <c r="M15" s="114"/>
      <c r="N15" s="43"/>
      <c r="O15" s="43"/>
      <c r="P15" s="43"/>
    </row>
    <row r="16" spans="1:16" s="3" customFormat="1" ht="15">
      <c r="A16" s="52" t="s">
        <v>90</v>
      </c>
      <c r="B16" s="43">
        <v>10</v>
      </c>
      <c r="C16" s="43">
        <f>Бюджет!C25</f>
        <v>10</v>
      </c>
      <c r="D16" s="114">
        <f>B16-C16</f>
        <v>0</v>
      </c>
      <c r="E16" s="43">
        <v>10</v>
      </c>
      <c r="F16" s="43">
        <f>Бюджет!D25</f>
        <v>6</v>
      </c>
      <c r="G16" s="114">
        <f>H16-F16</f>
        <v>4</v>
      </c>
      <c r="H16" s="43">
        <v>10</v>
      </c>
      <c r="I16" s="43">
        <f>Бюджет!E25</f>
        <v>7</v>
      </c>
      <c r="J16" s="114">
        <f>K16-I16</f>
        <v>3</v>
      </c>
      <c r="K16" s="43">
        <v>10</v>
      </c>
      <c r="L16" s="43">
        <f>Бюджет!F25</f>
        <v>9</v>
      </c>
      <c r="M16" s="114">
        <f>K16-L16</f>
        <v>1</v>
      </c>
      <c r="N16" s="43"/>
      <c r="O16" s="43"/>
      <c r="P16" s="43"/>
    </row>
    <row r="17" spans="1:16" ht="15">
      <c r="A17" s="52" t="s">
        <v>91</v>
      </c>
      <c r="B17" s="43">
        <v>10</v>
      </c>
      <c r="C17" s="43">
        <f>Бюджет!C26</f>
        <v>11</v>
      </c>
      <c r="D17" s="114">
        <f>B17-C17</f>
        <v>-1</v>
      </c>
      <c r="E17" s="43">
        <v>12</v>
      </c>
      <c r="F17" s="43">
        <f>Бюджет!D26</f>
        <v>11</v>
      </c>
      <c r="G17" s="114">
        <f>E17-F17</f>
        <v>1</v>
      </c>
      <c r="H17" s="43">
        <v>10</v>
      </c>
      <c r="I17" s="43">
        <f>Бюджет!E26-1</f>
        <v>11</v>
      </c>
      <c r="J17" s="114">
        <f>K17-I17</f>
        <v>-1</v>
      </c>
      <c r="K17" s="43">
        <v>10</v>
      </c>
      <c r="L17" s="43">
        <f>Бюджет!F26</f>
        <v>9</v>
      </c>
      <c r="M17" s="114">
        <f>K17-L17</f>
        <v>1</v>
      </c>
      <c r="N17" s="43"/>
      <c r="O17" s="43"/>
      <c r="P17" s="43"/>
    </row>
    <row r="18" spans="1:16" s="3" customFormat="1" ht="15">
      <c r="A18" s="52"/>
      <c r="B18" s="43"/>
      <c r="C18" s="43"/>
      <c r="D18" s="114"/>
      <c r="E18" s="43"/>
      <c r="F18" s="43"/>
      <c r="G18" s="114"/>
      <c r="H18" s="43"/>
      <c r="I18" s="43"/>
      <c r="J18" s="114"/>
      <c r="K18" s="43"/>
      <c r="L18" s="43"/>
      <c r="M18" s="114"/>
      <c r="N18" s="43"/>
      <c r="O18" s="43"/>
      <c r="P18" s="43"/>
    </row>
    <row r="19" spans="1:16" s="3" customFormat="1" ht="15">
      <c r="A19" s="51" t="s">
        <v>37</v>
      </c>
      <c r="B19" s="43"/>
      <c r="C19" s="43"/>
      <c r="D19" s="114"/>
      <c r="E19" s="43"/>
      <c r="F19" s="43"/>
      <c r="G19" s="114"/>
      <c r="H19" s="43"/>
      <c r="I19" s="43"/>
      <c r="J19" s="114"/>
      <c r="K19" s="43"/>
      <c r="L19" s="43"/>
      <c r="M19" s="114"/>
      <c r="N19" s="43"/>
      <c r="O19" s="43"/>
      <c r="P19" s="43"/>
    </row>
    <row r="20" spans="1:16" s="3" customFormat="1" ht="15">
      <c r="A20" s="52" t="s">
        <v>92</v>
      </c>
      <c r="B20" s="43">
        <v>18</v>
      </c>
      <c r="C20" s="43">
        <f>Бюджет!C31</f>
        <v>17</v>
      </c>
      <c r="D20" s="114">
        <f>B20-C20</f>
        <v>1</v>
      </c>
      <c r="E20" s="43">
        <v>16</v>
      </c>
      <c r="F20" s="43">
        <f>Бюджет!D31</f>
        <v>16</v>
      </c>
      <c r="G20" s="114">
        <f>E20-F20</f>
        <v>0</v>
      </c>
      <c r="H20" s="43">
        <v>15</v>
      </c>
      <c r="I20" s="43">
        <f>Бюджет!E31</f>
        <v>9</v>
      </c>
      <c r="J20" s="114">
        <f>H20-I20</f>
        <v>6</v>
      </c>
      <c r="K20" s="43">
        <v>14</v>
      </c>
      <c r="L20" s="43">
        <f>Бюджет!F31</f>
        <v>12</v>
      </c>
      <c r="M20" s="114">
        <f>K20-L20</f>
        <v>2</v>
      </c>
      <c r="N20" s="43"/>
      <c r="O20" s="43"/>
      <c r="P20" s="43"/>
    </row>
    <row r="21" spans="1:16" s="3" customFormat="1" ht="15">
      <c r="A21" s="52"/>
      <c r="B21" s="43"/>
      <c r="C21" s="43"/>
      <c r="D21" s="114"/>
      <c r="E21" s="43"/>
      <c r="F21" s="43"/>
      <c r="G21" s="114"/>
      <c r="H21" s="43"/>
      <c r="I21" s="43"/>
      <c r="J21" s="114"/>
      <c r="K21" s="43"/>
      <c r="L21" s="43"/>
      <c r="M21" s="114"/>
      <c r="N21" s="43"/>
      <c r="O21" s="43"/>
      <c r="P21" s="43"/>
    </row>
    <row r="22" spans="1:16" s="3" customFormat="1" ht="15">
      <c r="A22" s="51" t="s">
        <v>38</v>
      </c>
      <c r="B22" s="43"/>
      <c r="C22" s="43"/>
      <c r="D22" s="114"/>
      <c r="E22" s="43"/>
      <c r="F22" s="43"/>
      <c r="G22" s="114"/>
      <c r="H22" s="43"/>
      <c r="I22" s="43"/>
      <c r="J22" s="114"/>
      <c r="K22" s="43"/>
      <c r="L22" s="43"/>
      <c r="M22" s="114"/>
      <c r="N22" s="43"/>
      <c r="O22" s="43"/>
      <c r="P22" s="43"/>
    </row>
    <row r="23" spans="1:16" s="3" customFormat="1" ht="15">
      <c r="A23" s="52" t="s">
        <v>93</v>
      </c>
      <c r="B23" s="43">
        <v>10</v>
      </c>
      <c r="C23" s="43">
        <f>Бюджет!C41</f>
        <v>10</v>
      </c>
      <c r="D23" s="114">
        <f>B23-C23</f>
        <v>0</v>
      </c>
      <c r="E23" s="43">
        <v>10</v>
      </c>
      <c r="F23" s="43">
        <f>Бюджет!D41</f>
        <v>9</v>
      </c>
      <c r="G23" s="114">
        <f>H23-F23</f>
        <v>1</v>
      </c>
      <c r="H23" s="43">
        <v>10</v>
      </c>
      <c r="I23" s="43">
        <f>Бюджет!E41</f>
        <v>10</v>
      </c>
      <c r="J23" s="114">
        <f>K23-I23</f>
        <v>0</v>
      </c>
      <c r="K23" s="43">
        <v>10</v>
      </c>
      <c r="L23" s="43">
        <f>Бюджет!F41</f>
        <v>5</v>
      </c>
      <c r="M23" s="114">
        <f>K23-L23</f>
        <v>5</v>
      </c>
      <c r="N23" s="46"/>
      <c r="O23" s="43"/>
      <c r="P23" s="43"/>
    </row>
    <row r="24" spans="1:16" ht="15">
      <c r="A24" s="37"/>
      <c r="B24" s="43"/>
      <c r="C24" s="45"/>
      <c r="D24" s="114"/>
      <c r="E24" s="43"/>
      <c r="F24" s="45"/>
      <c r="G24" s="114"/>
      <c r="H24" s="43"/>
      <c r="I24" s="45"/>
      <c r="J24" s="114"/>
      <c r="K24" s="43"/>
      <c r="L24" s="45"/>
      <c r="M24" s="114"/>
      <c r="N24" s="45"/>
      <c r="O24" s="45"/>
      <c r="P24" s="43"/>
    </row>
    <row r="25" spans="1:16" ht="15">
      <c r="A25" s="51" t="s">
        <v>39</v>
      </c>
      <c r="B25" s="43"/>
      <c r="C25" s="45"/>
      <c r="D25" s="114"/>
      <c r="E25" s="43"/>
      <c r="F25" s="45"/>
      <c r="G25" s="114"/>
      <c r="H25" s="43"/>
      <c r="I25" s="45"/>
      <c r="J25" s="114"/>
      <c r="K25" s="43"/>
      <c r="L25" s="45"/>
      <c r="M25" s="114"/>
      <c r="N25" s="45"/>
      <c r="O25" s="45"/>
      <c r="P25" s="43"/>
    </row>
    <row r="26" spans="1:16" s="3" customFormat="1" ht="15" customHeight="1">
      <c r="A26" s="52" t="s">
        <v>120</v>
      </c>
      <c r="B26" s="43">
        <v>11</v>
      </c>
      <c r="C26" s="43">
        <f>Бюджет!C28</f>
        <v>11</v>
      </c>
      <c r="D26" s="114">
        <f>B26-C26</f>
        <v>0</v>
      </c>
      <c r="E26" s="43">
        <v>9</v>
      </c>
      <c r="F26" s="46">
        <f>Бюджет!D28</f>
        <v>9</v>
      </c>
      <c r="G26" s="114">
        <f>E26-F26</f>
        <v>0</v>
      </c>
      <c r="H26" s="43">
        <v>13</v>
      </c>
      <c r="I26" s="43">
        <f>Бюджет!E28</f>
        <v>12</v>
      </c>
      <c r="J26" s="114">
        <f>H26-I26</f>
        <v>1</v>
      </c>
      <c r="K26" s="43">
        <v>10</v>
      </c>
      <c r="L26" s="43">
        <f>Бюджет!F28</f>
        <v>4</v>
      </c>
      <c r="M26" s="114">
        <f>K26-L26</f>
        <v>6</v>
      </c>
      <c r="N26" s="43"/>
      <c r="O26" s="43"/>
      <c r="P26" s="43"/>
    </row>
    <row r="27" spans="1:16" s="3" customFormat="1" ht="15" customHeight="1">
      <c r="A27" s="52" t="s">
        <v>165</v>
      </c>
      <c r="B27" s="43">
        <v>10</v>
      </c>
      <c r="C27" s="43">
        <f>Бюджет!C29</f>
        <v>9</v>
      </c>
      <c r="D27" s="114">
        <f>B27-C27</f>
        <v>1</v>
      </c>
      <c r="E27" s="43">
        <v>10</v>
      </c>
      <c r="F27" s="46">
        <f>Бюджет!D29</f>
        <v>10</v>
      </c>
      <c r="G27" s="114">
        <f>E27-F27</f>
        <v>0</v>
      </c>
      <c r="H27" s="43">
        <v>10</v>
      </c>
      <c r="I27" s="43">
        <f>Бюджет!E29</f>
        <v>9</v>
      </c>
      <c r="J27" s="114">
        <f>H27-I27</f>
        <v>1</v>
      </c>
      <c r="K27" s="43">
        <v>10</v>
      </c>
      <c r="L27" s="43">
        <f>Бюджет!F29</f>
        <v>8</v>
      </c>
      <c r="M27" s="114">
        <f>K27-L27</f>
        <v>2</v>
      </c>
      <c r="N27" s="43"/>
      <c r="O27" s="43"/>
      <c r="P27" s="43"/>
    </row>
    <row r="28" spans="1:16" s="3" customFormat="1" ht="15">
      <c r="A28" s="52"/>
      <c r="B28" s="43"/>
      <c r="C28" s="43"/>
      <c r="D28" s="114"/>
      <c r="E28" s="43"/>
      <c r="F28" s="46"/>
      <c r="G28" s="114"/>
      <c r="H28" s="43"/>
      <c r="I28" s="43"/>
      <c r="J28" s="114"/>
      <c r="K28" s="43"/>
      <c r="L28" s="43"/>
      <c r="M28" s="114"/>
      <c r="N28" s="43"/>
      <c r="O28" s="43"/>
      <c r="P28" s="43"/>
    </row>
    <row r="29" spans="1:16" s="3" customFormat="1" ht="15">
      <c r="A29" s="51" t="s">
        <v>40</v>
      </c>
      <c r="B29" s="43"/>
      <c r="C29" s="43"/>
      <c r="D29" s="114"/>
      <c r="E29" s="43"/>
      <c r="F29" s="46"/>
      <c r="G29" s="114"/>
      <c r="H29" s="43"/>
      <c r="I29" s="43"/>
      <c r="J29" s="114"/>
      <c r="K29" s="43"/>
      <c r="L29" s="43"/>
      <c r="M29" s="114"/>
      <c r="N29" s="43"/>
      <c r="O29" s="43"/>
      <c r="P29" s="43"/>
    </row>
    <row r="30" spans="1:16" s="3" customFormat="1" ht="15">
      <c r="A30" s="52" t="s">
        <v>94</v>
      </c>
      <c r="B30" s="43">
        <v>10</v>
      </c>
      <c r="C30" s="43">
        <f>Бюджет!C37</f>
        <v>11</v>
      </c>
      <c r="D30" s="114">
        <f>B30-C30</f>
        <v>-1</v>
      </c>
      <c r="E30" s="43">
        <v>0</v>
      </c>
      <c r="F30" s="43">
        <f>Бюджет!D37</f>
        <v>0</v>
      </c>
      <c r="G30" s="114">
        <f>E30-F30</f>
        <v>0</v>
      </c>
      <c r="H30" s="43">
        <v>10</v>
      </c>
      <c r="I30" s="43">
        <f>Бюджет!E37</f>
        <v>9</v>
      </c>
      <c r="J30" s="114">
        <f>K30-I30</f>
        <v>1</v>
      </c>
      <c r="K30" s="43">
        <v>10</v>
      </c>
      <c r="L30" s="43">
        <f>Бюджет!F37-1</f>
        <v>7</v>
      </c>
      <c r="M30" s="114">
        <f>K30-L30</f>
        <v>3</v>
      </c>
      <c r="N30" s="43"/>
      <c r="O30" s="43"/>
      <c r="P30" s="43"/>
    </row>
    <row r="31" spans="1:16" s="3" customFormat="1" ht="15">
      <c r="A31" s="52"/>
      <c r="B31" s="43"/>
      <c r="C31" s="43"/>
      <c r="D31" s="114"/>
      <c r="E31" s="43"/>
      <c r="F31" s="46"/>
      <c r="G31" s="114"/>
      <c r="I31" s="43"/>
      <c r="J31" s="114"/>
      <c r="K31" s="43"/>
      <c r="L31" s="43"/>
      <c r="M31" s="114"/>
      <c r="N31" s="43"/>
      <c r="O31" s="43"/>
      <c r="P31" s="43"/>
    </row>
    <row r="32" spans="1:16" s="3" customFormat="1" ht="15">
      <c r="A32" s="51" t="s">
        <v>51</v>
      </c>
      <c r="B32" s="43"/>
      <c r="C32" s="43"/>
      <c r="D32" s="114"/>
      <c r="E32" s="43"/>
      <c r="F32" s="46"/>
      <c r="G32" s="114"/>
      <c r="H32" s="43"/>
      <c r="I32" s="43"/>
      <c r="J32" s="114"/>
      <c r="K32" s="43"/>
      <c r="L32" s="43"/>
      <c r="M32" s="114"/>
      <c r="N32" s="43"/>
      <c r="O32" s="43"/>
      <c r="P32" s="43"/>
    </row>
    <row r="33" spans="1:16" s="3" customFormat="1" ht="15">
      <c r="A33" s="52" t="s">
        <v>188</v>
      </c>
      <c r="B33" s="43">
        <v>10</v>
      </c>
      <c r="C33" s="43">
        <f>Бюджет!C33</f>
        <v>10</v>
      </c>
      <c r="D33" s="114">
        <f>B33-C33</f>
        <v>0</v>
      </c>
      <c r="E33" s="43">
        <v>15</v>
      </c>
      <c r="F33" s="43">
        <f>Бюджет!D33</f>
        <v>16</v>
      </c>
      <c r="G33" s="114">
        <f>E33-F33</f>
        <v>-1</v>
      </c>
      <c r="H33" s="176">
        <v>15</v>
      </c>
      <c r="I33" s="43">
        <f>Бюджет!E33</f>
        <v>16</v>
      </c>
      <c r="J33" s="114">
        <f>H33-I33</f>
        <v>-1</v>
      </c>
      <c r="K33" s="43">
        <v>12</v>
      </c>
      <c r="L33" s="43">
        <f>Бюджет!F33-4</f>
        <v>12</v>
      </c>
      <c r="M33" s="114">
        <f>K33-L33</f>
        <v>0</v>
      </c>
      <c r="N33" s="43">
        <v>15</v>
      </c>
      <c r="O33" s="43">
        <f>Бюджет!G33</f>
        <v>14</v>
      </c>
      <c r="P33" s="114">
        <f>N33-O33</f>
        <v>1</v>
      </c>
    </row>
    <row r="34" spans="1:16" s="3" customFormat="1" ht="15">
      <c r="A34" s="39"/>
      <c r="B34" s="43"/>
      <c r="C34" s="43"/>
      <c r="D34" s="114"/>
      <c r="E34" s="43"/>
      <c r="F34" s="43"/>
      <c r="G34" s="114"/>
      <c r="H34" s="43"/>
      <c r="I34" s="43"/>
      <c r="J34" s="114"/>
      <c r="K34" s="43"/>
      <c r="L34" s="43"/>
      <c r="M34" s="114"/>
      <c r="N34" s="43"/>
      <c r="O34" s="43"/>
      <c r="P34" s="43"/>
    </row>
    <row r="35" spans="1:16" s="3" customFormat="1" ht="15.75" customHeight="1">
      <c r="A35" s="319" t="s">
        <v>133</v>
      </c>
      <c r="B35" s="326" t="s">
        <v>81</v>
      </c>
      <c r="C35" s="326"/>
      <c r="D35" s="323" t="s">
        <v>155</v>
      </c>
      <c r="E35" s="326" t="s">
        <v>82</v>
      </c>
      <c r="F35" s="326"/>
      <c r="G35" s="323" t="s">
        <v>156</v>
      </c>
      <c r="H35" s="326" t="s">
        <v>83</v>
      </c>
      <c r="I35" s="326"/>
      <c r="J35" s="323" t="s">
        <v>157</v>
      </c>
      <c r="K35" s="326" t="s">
        <v>84</v>
      </c>
      <c r="L35" s="326"/>
      <c r="M35" s="323" t="s">
        <v>158</v>
      </c>
      <c r="N35" s="326" t="s">
        <v>85</v>
      </c>
      <c r="O35" s="326"/>
      <c r="P35" s="323" t="s">
        <v>159</v>
      </c>
    </row>
    <row r="36" spans="1:16" s="3" customFormat="1" ht="36.75" customHeight="1">
      <c r="A36" s="320"/>
      <c r="B36" s="322" t="s">
        <v>217</v>
      </c>
      <c r="C36" s="322"/>
      <c r="D36" s="324"/>
      <c r="E36" s="322" t="s">
        <v>201</v>
      </c>
      <c r="F36" s="322"/>
      <c r="G36" s="324"/>
      <c r="H36" s="322" t="s">
        <v>176</v>
      </c>
      <c r="I36" s="322"/>
      <c r="J36" s="324"/>
      <c r="K36" s="322" t="s">
        <v>164</v>
      </c>
      <c r="L36" s="322"/>
      <c r="M36" s="324"/>
      <c r="N36" s="322" t="s">
        <v>80</v>
      </c>
      <c r="O36" s="322"/>
      <c r="P36" s="324"/>
    </row>
    <row r="37" spans="1:16" s="3" customFormat="1" ht="39">
      <c r="A37" s="321"/>
      <c r="B37" s="26" t="s">
        <v>18</v>
      </c>
      <c r="C37" s="35" t="s">
        <v>20</v>
      </c>
      <c r="D37" s="325"/>
      <c r="E37" s="35" t="s">
        <v>18</v>
      </c>
      <c r="F37" s="35" t="s">
        <v>20</v>
      </c>
      <c r="G37" s="325"/>
      <c r="H37" s="35" t="s">
        <v>18</v>
      </c>
      <c r="I37" s="35" t="s">
        <v>20</v>
      </c>
      <c r="J37" s="325"/>
      <c r="K37" s="35" t="s">
        <v>18</v>
      </c>
      <c r="L37" s="35" t="s">
        <v>20</v>
      </c>
      <c r="M37" s="325"/>
      <c r="N37" s="26" t="s">
        <v>75</v>
      </c>
      <c r="O37" s="36" t="s">
        <v>20</v>
      </c>
      <c r="P37" s="325"/>
    </row>
    <row r="38" spans="1:16" s="3" customFormat="1" ht="15">
      <c r="A38" s="51" t="s">
        <v>52</v>
      </c>
      <c r="B38" s="43"/>
      <c r="C38" s="43"/>
      <c r="D38" s="114"/>
      <c r="E38" s="43"/>
      <c r="F38" s="43"/>
      <c r="G38" s="114"/>
      <c r="H38" s="43"/>
      <c r="I38" s="43"/>
      <c r="J38" s="114"/>
      <c r="K38" s="43"/>
      <c r="L38" s="43"/>
      <c r="M38" s="114"/>
      <c r="N38" s="43"/>
      <c r="O38" s="43"/>
      <c r="P38" s="43"/>
    </row>
    <row r="39" spans="1:16" s="3" customFormat="1" ht="15">
      <c r="A39" s="52" t="s">
        <v>187</v>
      </c>
      <c r="B39" s="43">
        <v>10</v>
      </c>
      <c r="C39" s="43">
        <f>Бюджет!C34</f>
        <v>11</v>
      </c>
      <c r="D39" s="114">
        <f>B39-C39</f>
        <v>-1</v>
      </c>
      <c r="E39" s="43">
        <v>25</v>
      </c>
      <c r="F39" s="43">
        <f>Бюджет!D34</f>
        <v>26</v>
      </c>
      <c r="G39" s="114">
        <f>E39-F39</f>
        <v>-1</v>
      </c>
      <c r="H39" s="43">
        <v>25</v>
      </c>
      <c r="I39" s="43">
        <f>Бюджет!E34</f>
        <v>26</v>
      </c>
      <c r="J39" s="114">
        <f>H39-I39</f>
        <v>-1</v>
      </c>
      <c r="K39" s="43">
        <v>25</v>
      </c>
      <c r="L39" s="43">
        <f>Бюджет!F34</f>
        <v>22</v>
      </c>
      <c r="M39" s="114">
        <f>K39-L39</f>
        <v>3</v>
      </c>
      <c r="N39" s="43">
        <v>25</v>
      </c>
      <c r="O39" s="43">
        <f>Бюджет!G34-1</f>
        <v>24</v>
      </c>
      <c r="P39" s="114">
        <f>N39-O39</f>
        <v>1</v>
      </c>
    </row>
    <row r="40" spans="1:16" s="3" customFormat="1" ht="15">
      <c r="A40" s="39"/>
      <c r="B40" s="43"/>
      <c r="C40" s="43"/>
      <c r="D40" s="114"/>
      <c r="E40" s="43"/>
      <c r="F40" s="43"/>
      <c r="G40" s="114"/>
      <c r="H40" s="43"/>
      <c r="I40" s="43"/>
      <c r="J40" s="114"/>
      <c r="K40" s="43"/>
      <c r="L40" s="43"/>
      <c r="M40" s="114"/>
      <c r="N40" s="43"/>
      <c r="O40" s="43"/>
      <c r="P40" s="43"/>
    </row>
    <row r="41" spans="1:16" s="3" customFormat="1" ht="15">
      <c r="A41" s="51" t="s">
        <v>41</v>
      </c>
      <c r="B41" s="43"/>
      <c r="C41" s="43"/>
      <c r="D41" s="114"/>
      <c r="E41" s="43"/>
      <c r="F41" s="43"/>
      <c r="G41" s="114"/>
      <c r="H41" s="43"/>
      <c r="I41" s="43"/>
      <c r="J41" s="114"/>
      <c r="K41" s="43"/>
      <c r="L41" s="43"/>
      <c r="M41" s="114"/>
      <c r="N41" s="43"/>
      <c r="O41" s="43"/>
      <c r="P41" s="43"/>
    </row>
    <row r="42" spans="1:16" s="3" customFormat="1" ht="15">
      <c r="A42" s="52" t="s">
        <v>95</v>
      </c>
      <c r="B42" s="43">
        <v>15</v>
      </c>
      <c r="C42" s="43">
        <f>Бюджет!C18</f>
        <v>15</v>
      </c>
      <c r="D42" s="114">
        <f>B42-C42</f>
        <v>0</v>
      </c>
      <c r="E42" s="43">
        <v>0</v>
      </c>
      <c r="F42" s="43">
        <f>Бюджет!D18</f>
        <v>0</v>
      </c>
      <c r="G42" s="114">
        <f>E42-F42</f>
        <v>0</v>
      </c>
      <c r="H42" s="43">
        <v>10</v>
      </c>
      <c r="I42" s="43">
        <f>Бюджет!E18</f>
        <v>10</v>
      </c>
      <c r="J42" s="114">
        <f>H42-I42</f>
        <v>0</v>
      </c>
      <c r="K42" s="43">
        <v>10</v>
      </c>
      <c r="L42" s="43">
        <f>Бюджет!F18</f>
        <v>9</v>
      </c>
      <c r="M42" s="114">
        <f>K42-L42</f>
        <v>1</v>
      </c>
      <c r="N42" s="43"/>
      <c r="O42" s="43"/>
      <c r="P42" s="43"/>
    </row>
    <row r="43" spans="1:16" ht="15">
      <c r="A43" s="37"/>
      <c r="B43" s="43"/>
      <c r="C43" s="45"/>
      <c r="D43" s="114"/>
      <c r="E43" s="43"/>
      <c r="F43" s="45"/>
      <c r="G43" s="114"/>
      <c r="H43" s="45"/>
      <c r="I43" s="45"/>
      <c r="J43" s="114"/>
      <c r="K43" s="45"/>
      <c r="L43" s="45"/>
      <c r="M43" s="114"/>
      <c r="N43" s="45"/>
      <c r="O43" s="45"/>
      <c r="P43" s="43"/>
    </row>
    <row r="44" spans="1:16" s="3" customFormat="1" ht="15">
      <c r="A44" s="51" t="s">
        <v>42</v>
      </c>
      <c r="B44" s="43"/>
      <c r="C44" s="43"/>
      <c r="D44" s="114"/>
      <c r="E44" s="43"/>
      <c r="F44" s="46"/>
      <c r="G44" s="114"/>
      <c r="H44" s="43"/>
      <c r="I44" s="43"/>
      <c r="J44" s="114"/>
      <c r="K44" s="43"/>
      <c r="L44" s="43"/>
      <c r="M44" s="114"/>
      <c r="N44" s="43"/>
      <c r="O44" s="43"/>
      <c r="P44" s="43"/>
    </row>
    <row r="45" spans="1:16" s="3" customFormat="1" ht="15">
      <c r="A45" s="52" t="s">
        <v>124</v>
      </c>
      <c r="B45" s="53">
        <f>SUM(B46:B47)</f>
        <v>25</v>
      </c>
      <c r="C45" s="53">
        <f>SUM(C46:C47)</f>
        <v>26</v>
      </c>
      <c r="D45" s="114">
        <f aca="true" t="shared" si="0" ref="D45:D51">B45-C45</f>
        <v>-1</v>
      </c>
      <c r="E45" s="53">
        <f>SUM(E46:E47)</f>
        <v>28</v>
      </c>
      <c r="F45" s="53">
        <f>SUM(F46:F47)</f>
        <v>27</v>
      </c>
      <c r="G45" s="114">
        <f aca="true" t="shared" si="1" ref="G45:G51">E45-F45</f>
        <v>1</v>
      </c>
      <c r="H45" s="53">
        <f>SUM(H46:H47)</f>
        <v>25</v>
      </c>
      <c r="I45" s="53">
        <f>SUM(I46:I47)</f>
        <v>25</v>
      </c>
      <c r="J45" s="114">
        <f aca="true" t="shared" si="2" ref="J45:J51">H45-I45</f>
        <v>0</v>
      </c>
      <c r="K45" s="53">
        <f>SUM(K46:K47)</f>
        <v>30</v>
      </c>
      <c r="L45" s="53">
        <f>SUM(L46:L47)</f>
        <v>31</v>
      </c>
      <c r="M45" s="114">
        <f aca="true" t="shared" si="3" ref="M45:M51">K45-L45</f>
        <v>-1</v>
      </c>
      <c r="N45" s="43"/>
      <c r="O45" s="43"/>
      <c r="P45" s="43"/>
    </row>
    <row r="46" spans="1:16" s="3" customFormat="1" ht="15">
      <c r="A46" s="42" t="s">
        <v>129</v>
      </c>
      <c r="B46" s="43">
        <v>10</v>
      </c>
      <c r="C46" s="43">
        <f>Бюджет!C17</f>
        <v>10</v>
      </c>
      <c r="D46" s="114">
        <f t="shared" si="0"/>
        <v>0</v>
      </c>
      <c r="E46" s="43">
        <v>10</v>
      </c>
      <c r="F46" s="43">
        <f>Бюджет!D17</f>
        <v>9</v>
      </c>
      <c r="G46" s="114">
        <f t="shared" si="1"/>
        <v>1</v>
      </c>
      <c r="H46" s="43">
        <v>10</v>
      </c>
      <c r="I46" s="43">
        <f>Бюджет!E17</f>
        <v>10</v>
      </c>
      <c r="J46" s="114">
        <f t="shared" si="2"/>
        <v>0</v>
      </c>
      <c r="K46" s="43">
        <v>10</v>
      </c>
      <c r="L46" s="43">
        <f>Бюджет!F17</f>
        <v>11</v>
      </c>
      <c r="M46" s="114">
        <f t="shared" si="3"/>
        <v>-1</v>
      </c>
      <c r="N46" s="43"/>
      <c r="O46" s="43"/>
      <c r="P46" s="43"/>
    </row>
    <row r="47" spans="1:16" s="3" customFormat="1" ht="30">
      <c r="A47" s="42" t="s">
        <v>122</v>
      </c>
      <c r="B47" s="43">
        <v>15</v>
      </c>
      <c r="C47" s="43">
        <f>Бюджет!C45</f>
        <v>16</v>
      </c>
      <c r="D47" s="114">
        <f t="shared" si="0"/>
        <v>-1</v>
      </c>
      <c r="E47" s="43">
        <v>18</v>
      </c>
      <c r="F47" s="46">
        <f>Бюджет!D45</f>
        <v>18</v>
      </c>
      <c r="G47" s="114">
        <f t="shared" si="1"/>
        <v>0</v>
      </c>
      <c r="H47" s="43">
        <v>15</v>
      </c>
      <c r="I47" s="43">
        <f>Бюджет!E45</f>
        <v>15</v>
      </c>
      <c r="J47" s="114">
        <f t="shared" si="2"/>
        <v>0</v>
      </c>
      <c r="K47" s="43">
        <v>20</v>
      </c>
      <c r="L47" s="43">
        <f>Бюджет!F45</f>
        <v>20</v>
      </c>
      <c r="M47" s="114">
        <f t="shared" si="3"/>
        <v>0</v>
      </c>
      <c r="N47" s="43"/>
      <c r="O47" s="43"/>
      <c r="P47" s="43"/>
    </row>
    <row r="48" spans="1:16" s="3" customFormat="1" ht="15">
      <c r="A48" s="52" t="s">
        <v>96</v>
      </c>
      <c r="B48" s="43">
        <v>15</v>
      </c>
      <c r="C48" s="43">
        <f>Бюджет!C42</f>
        <v>15</v>
      </c>
      <c r="D48" s="114">
        <f t="shared" si="0"/>
        <v>0</v>
      </c>
      <c r="E48" s="43">
        <v>15</v>
      </c>
      <c r="F48" s="43">
        <f>Бюджет!D42</f>
        <v>14</v>
      </c>
      <c r="G48" s="114">
        <f t="shared" si="1"/>
        <v>1</v>
      </c>
      <c r="H48" s="43">
        <v>15</v>
      </c>
      <c r="I48" s="43">
        <f>Бюджет!E42</f>
        <v>15</v>
      </c>
      <c r="J48" s="114">
        <f t="shared" si="2"/>
        <v>0</v>
      </c>
      <c r="K48" s="43">
        <v>20</v>
      </c>
      <c r="L48" s="43">
        <f>Бюджет!F42</f>
        <v>22</v>
      </c>
      <c r="M48" s="114">
        <f>K48-L48</f>
        <v>-2</v>
      </c>
      <c r="N48" s="43"/>
      <c r="O48" s="43"/>
      <c r="P48" s="43"/>
    </row>
    <row r="49" spans="1:16" s="3" customFormat="1" ht="15">
      <c r="A49" s="52" t="s">
        <v>125</v>
      </c>
      <c r="B49" s="43">
        <v>0</v>
      </c>
      <c r="C49" s="43">
        <f>Бюджет!C43</f>
        <v>0</v>
      </c>
      <c r="D49" s="114">
        <f t="shared" si="0"/>
        <v>0</v>
      </c>
      <c r="E49" s="43">
        <v>0</v>
      </c>
      <c r="F49" s="43">
        <f>Бюджет!D43</f>
        <v>0</v>
      </c>
      <c r="G49" s="114">
        <f t="shared" si="1"/>
        <v>0</v>
      </c>
      <c r="H49" s="43">
        <v>0</v>
      </c>
      <c r="I49" s="43">
        <f>Бюджет!E43</f>
        <v>0</v>
      </c>
      <c r="J49" s="114">
        <f t="shared" si="2"/>
        <v>0</v>
      </c>
      <c r="K49" s="43">
        <v>0</v>
      </c>
      <c r="L49" s="43">
        <f>Бюджет!F43</f>
        <v>0</v>
      </c>
      <c r="M49" s="114">
        <f t="shared" si="3"/>
        <v>0</v>
      </c>
      <c r="N49" s="43"/>
      <c r="O49" s="43"/>
      <c r="P49" s="43"/>
    </row>
    <row r="50" spans="1:16" s="3" customFormat="1" ht="15">
      <c r="A50" s="52" t="s">
        <v>98</v>
      </c>
      <c r="B50" s="43">
        <v>0</v>
      </c>
      <c r="C50" s="43">
        <f>Бюджет!C27</f>
        <v>0</v>
      </c>
      <c r="D50" s="114">
        <f t="shared" si="0"/>
        <v>0</v>
      </c>
      <c r="E50" s="43">
        <v>11</v>
      </c>
      <c r="F50" s="43">
        <f>Бюджет!D27</f>
        <v>11</v>
      </c>
      <c r="G50" s="114">
        <f t="shared" si="1"/>
        <v>0</v>
      </c>
      <c r="H50" s="43">
        <v>9</v>
      </c>
      <c r="I50" s="43">
        <f>Бюджет!E27</f>
        <v>9</v>
      </c>
      <c r="J50" s="114">
        <f t="shared" si="2"/>
        <v>0</v>
      </c>
      <c r="K50" s="43">
        <v>0</v>
      </c>
      <c r="L50" s="43">
        <f>Бюджет!F27</f>
        <v>0</v>
      </c>
      <c r="M50" s="114">
        <f t="shared" si="3"/>
        <v>0</v>
      </c>
      <c r="N50" s="43"/>
      <c r="O50" s="43"/>
      <c r="P50" s="43"/>
    </row>
    <row r="51" spans="1:16" s="3" customFormat="1" ht="15">
      <c r="A51" s="52" t="s">
        <v>186</v>
      </c>
      <c r="B51" s="43">
        <v>0</v>
      </c>
      <c r="C51" s="43">
        <f>Бюджет!C46</f>
        <v>0</v>
      </c>
      <c r="D51" s="114">
        <f t="shared" si="0"/>
        <v>0</v>
      </c>
      <c r="E51" s="43">
        <v>0</v>
      </c>
      <c r="F51" s="43">
        <f>Бюджет!D46</f>
        <v>0</v>
      </c>
      <c r="G51" s="114">
        <f t="shared" si="1"/>
        <v>0</v>
      </c>
      <c r="H51" s="43">
        <v>0</v>
      </c>
      <c r="I51" s="43">
        <f>Бюджет!E46</f>
        <v>0</v>
      </c>
      <c r="J51" s="114">
        <f t="shared" si="2"/>
        <v>0</v>
      </c>
      <c r="K51" s="43">
        <v>0</v>
      </c>
      <c r="L51" s="43">
        <f>Бюджет!F46</f>
        <v>0</v>
      </c>
      <c r="M51" s="114">
        <f t="shared" si="3"/>
        <v>0</v>
      </c>
      <c r="N51" s="43">
        <v>0</v>
      </c>
      <c r="O51" s="43">
        <f>Бюджет!G46</f>
        <v>0</v>
      </c>
      <c r="P51" s="43">
        <f>N51-O51</f>
        <v>0</v>
      </c>
    </row>
    <row r="52" spans="1:16" s="3" customFormat="1" ht="15">
      <c r="A52" s="52"/>
      <c r="B52" s="43"/>
      <c r="C52" s="43"/>
      <c r="D52" s="114"/>
      <c r="E52" s="43"/>
      <c r="F52" s="46"/>
      <c r="G52" s="114"/>
      <c r="H52" s="43"/>
      <c r="I52" s="43"/>
      <c r="J52" s="114"/>
      <c r="K52" s="43"/>
      <c r="L52" s="43"/>
      <c r="M52" s="114"/>
      <c r="N52" s="43"/>
      <c r="O52" s="43"/>
      <c r="P52" s="43"/>
    </row>
    <row r="53" spans="1:16" ht="15">
      <c r="A53" s="51" t="s">
        <v>43</v>
      </c>
      <c r="B53" s="43"/>
      <c r="C53" s="45"/>
      <c r="D53" s="114"/>
      <c r="E53" s="43"/>
      <c r="F53" s="45"/>
      <c r="G53" s="114"/>
      <c r="H53" s="43"/>
      <c r="I53" s="45"/>
      <c r="J53" s="114"/>
      <c r="K53" s="45"/>
      <c r="L53" s="45"/>
      <c r="M53" s="114"/>
      <c r="N53" s="45"/>
      <c r="O53" s="45"/>
      <c r="P53" s="43"/>
    </row>
    <row r="54" spans="1:16" s="3" customFormat="1" ht="15">
      <c r="A54" s="52" t="s">
        <v>99</v>
      </c>
      <c r="B54" s="43">
        <v>10</v>
      </c>
      <c r="C54" s="43">
        <f>Бюджет!C10</f>
        <v>10</v>
      </c>
      <c r="D54" s="114">
        <f>B54-C54</f>
        <v>0</v>
      </c>
      <c r="E54" s="43">
        <v>10</v>
      </c>
      <c r="F54" s="43">
        <f>Бюджет!D10</f>
        <v>10</v>
      </c>
      <c r="G54" s="114">
        <f>E54-F54</f>
        <v>0</v>
      </c>
      <c r="H54" s="43">
        <v>10</v>
      </c>
      <c r="I54" s="43">
        <f>Бюджет!E10</f>
        <v>9</v>
      </c>
      <c r="J54" s="114">
        <f>H54-I54</f>
        <v>1</v>
      </c>
      <c r="K54" s="43">
        <v>10</v>
      </c>
      <c r="L54" s="43">
        <f>Бюджет!F10</f>
        <v>10</v>
      </c>
      <c r="M54" s="114">
        <f>K54-L54</f>
        <v>0</v>
      </c>
      <c r="N54" s="43"/>
      <c r="O54" s="43"/>
      <c r="P54" s="43"/>
    </row>
    <row r="55" spans="1:16" s="3" customFormat="1" ht="15">
      <c r="A55" s="52" t="s">
        <v>100</v>
      </c>
      <c r="B55" s="43">
        <v>10</v>
      </c>
      <c r="C55" s="43">
        <f>Бюджет!C19</f>
        <v>9</v>
      </c>
      <c r="D55" s="114">
        <f>B55-C55</f>
        <v>1</v>
      </c>
      <c r="E55" s="43">
        <v>16</v>
      </c>
      <c r="F55" s="43">
        <f>Бюджет!D19</f>
        <v>16</v>
      </c>
      <c r="G55" s="114">
        <f>E55-F55</f>
        <v>0</v>
      </c>
      <c r="H55" s="43">
        <v>18</v>
      </c>
      <c r="I55" s="43">
        <f>Бюджет!E19</f>
        <v>17</v>
      </c>
      <c r="J55" s="114">
        <f>H55-I55</f>
        <v>1</v>
      </c>
      <c r="K55" s="43">
        <v>33</v>
      </c>
      <c r="L55" s="43">
        <f>Бюджет!F19</f>
        <v>33</v>
      </c>
      <c r="M55" s="114">
        <f>K55-L55</f>
        <v>0</v>
      </c>
      <c r="N55" s="43"/>
      <c r="O55" s="43"/>
      <c r="P55" s="43"/>
    </row>
    <row r="56" spans="1:16" ht="15">
      <c r="A56" s="37"/>
      <c r="B56" s="43"/>
      <c r="C56" s="45"/>
      <c r="D56" s="114"/>
      <c r="E56" s="43"/>
      <c r="F56" s="45"/>
      <c r="G56" s="114"/>
      <c r="H56" s="43"/>
      <c r="I56" s="45"/>
      <c r="J56" s="114"/>
      <c r="K56" s="45"/>
      <c r="L56" s="45"/>
      <c r="M56" s="114"/>
      <c r="N56" s="45"/>
      <c r="O56" s="45"/>
      <c r="P56" s="43"/>
    </row>
    <row r="57" spans="1:16" ht="15">
      <c r="A57" s="51" t="s">
        <v>44</v>
      </c>
      <c r="B57" s="43"/>
      <c r="C57" s="45"/>
      <c r="D57" s="114"/>
      <c r="E57" s="43"/>
      <c r="F57" s="45"/>
      <c r="G57" s="114"/>
      <c r="H57" s="43"/>
      <c r="I57" s="45"/>
      <c r="J57" s="114"/>
      <c r="K57" s="45"/>
      <c r="L57" s="45"/>
      <c r="M57" s="114"/>
      <c r="N57" s="45"/>
      <c r="O57" s="45"/>
      <c r="P57" s="43"/>
    </row>
    <row r="58" spans="1:16" s="3" customFormat="1" ht="15">
      <c r="A58" s="52" t="s">
        <v>101</v>
      </c>
      <c r="B58" s="43">
        <v>10</v>
      </c>
      <c r="C58" s="43">
        <f>Бюджет!C13</f>
        <v>10</v>
      </c>
      <c r="D58" s="114">
        <f>B58-C58</f>
        <v>0</v>
      </c>
      <c r="E58" s="43">
        <v>15</v>
      </c>
      <c r="F58" s="46">
        <f>Бюджет!D13</f>
        <v>14</v>
      </c>
      <c r="G58" s="114">
        <f>E58-F58</f>
        <v>1</v>
      </c>
      <c r="H58" s="43">
        <v>16</v>
      </c>
      <c r="I58" s="46">
        <f>Бюджет!E13</f>
        <v>17</v>
      </c>
      <c r="J58" s="114">
        <f>H58-I58</f>
        <v>-1</v>
      </c>
      <c r="K58" s="43">
        <v>21</v>
      </c>
      <c r="L58" s="46">
        <f>Бюджет!F13</f>
        <v>24</v>
      </c>
      <c r="M58" s="114">
        <f>K58-L58</f>
        <v>-3</v>
      </c>
      <c r="N58" s="43"/>
      <c r="O58" s="43"/>
      <c r="P58" s="43"/>
    </row>
    <row r="59" spans="1:16" s="3" customFormat="1" ht="15">
      <c r="A59" s="52" t="s">
        <v>224</v>
      </c>
      <c r="B59" s="43">
        <v>0</v>
      </c>
      <c r="C59" s="46">
        <f>Бюджет!C14</f>
        <v>0</v>
      </c>
      <c r="D59" s="114">
        <f>B59-C59</f>
        <v>0</v>
      </c>
      <c r="E59" s="43">
        <v>0</v>
      </c>
      <c r="F59" s="46">
        <f>Бюджет!D14</f>
        <v>0</v>
      </c>
      <c r="G59" s="114">
        <f>E59-F59</f>
        <v>0</v>
      </c>
      <c r="H59" s="43">
        <v>0</v>
      </c>
      <c r="I59" s="46">
        <f>Бюджет!E14</f>
        <v>0</v>
      </c>
      <c r="J59" s="114">
        <f>H59-I59</f>
        <v>0</v>
      </c>
      <c r="K59" s="43">
        <v>0</v>
      </c>
      <c r="L59" s="46">
        <f>Бюджет!F14</f>
        <v>0</v>
      </c>
      <c r="M59" s="114">
        <f>K59-L59</f>
        <v>0</v>
      </c>
      <c r="N59" s="43">
        <v>0</v>
      </c>
      <c r="O59" s="43">
        <f>Бюджет!G14</f>
        <v>0</v>
      </c>
      <c r="P59" s="43">
        <f>N59-O59</f>
        <v>0</v>
      </c>
    </row>
    <row r="60" spans="1:16" ht="15">
      <c r="A60" s="37"/>
      <c r="B60" s="43"/>
      <c r="C60" s="45"/>
      <c r="D60" s="114"/>
      <c r="E60" s="43"/>
      <c r="F60" s="45"/>
      <c r="G60" s="114"/>
      <c r="H60" s="43"/>
      <c r="I60" s="45"/>
      <c r="J60" s="114"/>
      <c r="K60" s="45"/>
      <c r="L60" s="45"/>
      <c r="M60" s="114"/>
      <c r="N60" s="45"/>
      <c r="O60" s="45"/>
      <c r="P60" s="43"/>
    </row>
    <row r="61" spans="1:16" ht="33.75" customHeight="1">
      <c r="A61" s="51" t="s">
        <v>45</v>
      </c>
      <c r="B61" s="43"/>
      <c r="C61" s="45"/>
      <c r="D61" s="114"/>
      <c r="E61" s="43"/>
      <c r="F61" s="45"/>
      <c r="G61" s="114"/>
      <c r="H61" s="43"/>
      <c r="I61" s="45"/>
      <c r="J61" s="114"/>
      <c r="K61" s="45"/>
      <c r="L61" s="45"/>
      <c r="M61" s="114"/>
      <c r="N61" s="45"/>
      <c r="O61" s="45"/>
      <c r="P61" s="43"/>
    </row>
    <row r="62" spans="1:16" s="3" customFormat="1" ht="15">
      <c r="A62" s="52" t="s">
        <v>102</v>
      </c>
      <c r="B62" s="43">
        <v>10</v>
      </c>
      <c r="C62" s="43">
        <f>Бюджет!C8</f>
        <v>10</v>
      </c>
      <c r="D62" s="114">
        <f>B62-C62</f>
        <v>0</v>
      </c>
      <c r="E62" s="43">
        <v>11</v>
      </c>
      <c r="F62" s="46">
        <f>Бюджет!D8</f>
        <v>11</v>
      </c>
      <c r="G62" s="114">
        <f>E62-F62</f>
        <v>0</v>
      </c>
      <c r="H62" s="43">
        <v>10</v>
      </c>
      <c r="I62" s="46">
        <f>Бюджет!E8</f>
        <v>10</v>
      </c>
      <c r="J62" s="114">
        <f>H62-I62</f>
        <v>0</v>
      </c>
      <c r="K62" s="46">
        <v>10</v>
      </c>
      <c r="L62" s="46">
        <f>Бюджет!F8</f>
        <v>10</v>
      </c>
      <c r="M62" s="114">
        <f>K62-L62</f>
        <v>0</v>
      </c>
      <c r="N62" s="43"/>
      <c r="O62" s="43"/>
      <c r="P62" s="43"/>
    </row>
    <row r="63" spans="1:16" ht="15">
      <c r="A63" s="37"/>
      <c r="B63" s="43"/>
      <c r="C63" s="45"/>
      <c r="D63" s="114"/>
      <c r="E63" s="43"/>
      <c r="F63" s="45"/>
      <c r="G63" s="114"/>
      <c r="H63" s="43"/>
      <c r="I63" s="45"/>
      <c r="J63" s="114"/>
      <c r="K63" s="45"/>
      <c r="L63" s="45"/>
      <c r="M63" s="114"/>
      <c r="N63" s="45"/>
      <c r="O63" s="45"/>
      <c r="P63" s="43"/>
    </row>
    <row r="64" spans="1:16" ht="15">
      <c r="A64" s="51" t="s">
        <v>46</v>
      </c>
      <c r="B64" s="43"/>
      <c r="C64" s="45"/>
      <c r="D64" s="114"/>
      <c r="E64" s="43"/>
      <c r="F64" s="45"/>
      <c r="G64" s="114"/>
      <c r="H64" s="43"/>
      <c r="I64" s="45"/>
      <c r="J64" s="114"/>
      <c r="K64" s="45"/>
      <c r="L64" s="45"/>
      <c r="M64" s="114"/>
      <c r="N64" s="45"/>
      <c r="O64" s="45"/>
      <c r="P64" s="43"/>
    </row>
    <row r="65" spans="1:16" ht="30">
      <c r="A65" s="52" t="s">
        <v>195</v>
      </c>
      <c r="B65" s="43">
        <v>10</v>
      </c>
      <c r="C65" s="43">
        <f>Бюджет!C44</f>
        <v>14</v>
      </c>
      <c r="D65" s="114">
        <f>B65-C65</f>
        <v>-4</v>
      </c>
      <c r="E65" s="43">
        <v>18</v>
      </c>
      <c r="F65" s="43">
        <f>Бюджет!D44</f>
        <v>15</v>
      </c>
      <c r="G65" s="114">
        <f>E65-F65</f>
        <v>3</v>
      </c>
      <c r="H65" s="43">
        <v>17</v>
      </c>
      <c r="I65" s="43">
        <f>Бюджет!E44</f>
        <v>16</v>
      </c>
      <c r="J65" s="114">
        <f>H65-I65</f>
        <v>1</v>
      </c>
      <c r="K65" s="43">
        <v>15</v>
      </c>
      <c r="L65" s="43">
        <f>Бюджет!F44</f>
        <v>10</v>
      </c>
      <c r="M65" s="114">
        <f>K65-L65</f>
        <v>5</v>
      </c>
      <c r="N65" s="43"/>
      <c r="O65" s="43"/>
      <c r="P65" s="43"/>
    </row>
    <row r="66" spans="1:16" ht="15">
      <c r="A66" s="37"/>
      <c r="B66" s="43"/>
      <c r="C66" s="45"/>
      <c r="D66" s="114"/>
      <c r="E66" s="43"/>
      <c r="F66" s="45"/>
      <c r="G66" s="114"/>
      <c r="H66" s="45"/>
      <c r="I66" s="45"/>
      <c r="J66" s="114"/>
      <c r="K66" s="45"/>
      <c r="L66" s="45"/>
      <c r="M66" s="114"/>
      <c r="N66" s="45"/>
      <c r="O66" s="45"/>
      <c r="P66" s="43"/>
    </row>
    <row r="67" spans="1:16" ht="15">
      <c r="A67" s="51" t="s">
        <v>47</v>
      </c>
      <c r="B67" s="43"/>
      <c r="C67" s="45"/>
      <c r="D67" s="114"/>
      <c r="E67" s="43"/>
      <c r="F67" s="45"/>
      <c r="G67" s="114"/>
      <c r="H67" s="45"/>
      <c r="I67" s="45"/>
      <c r="J67" s="114"/>
      <c r="K67" s="45"/>
      <c r="L67" s="45"/>
      <c r="M67" s="114"/>
      <c r="N67" s="45"/>
      <c r="O67" s="45"/>
      <c r="P67" s="43"/>
    </row>
    <row r="68" spans="1:16" ht="15">
      <c r="A68" s="52" t="s">
        <v>126</v>
      </c>
      <c r="B68" s="53">
        <f>SUM(B69:B72)</f>
        <v>94</v>
      </c>
      <c r="C68" s="53">
        <f>SUM(C69:C72)</f>
        <v>94</v>
      </c>
      <c r="D68" s="114">
        <f aca="true" t="shared" si="4" ref="D68:D82">B68-C68</f>
        <v>0</v>
      </c>
      <c r="E68" s="53">
        <f>SUM(E69:E73)</f>
        <v>43</v>
      </c>
      <c r="F68" s="53">
        <f>SUM(F69:F73)</f>
        <v>46</v>
      </c>
      <c r="G68" s="114">
        <f>E68-F68</f>
        <v>-3</v>
      </c>
      <c r="H68" s="53">
        <f>SUM(H69:H73)</f>
        <v>47</v>
      </c>
      <c r="I68" s="53">
        <f>SUM(I69:I73)</f>
        <v>40</v>
      </c>
      <c r="J68" s="114">
        <f>H68-I68</f>
        <v>7</v>
      </c>
      <c r="K68" s="53">
        <f>SUM(K69:K73)</f>
        <v>40</v>
      </c>
      <c r="L68" s="53">
        <f>SUM(L69:L73)</f>
        <v>41</v>
      </c>
      <c r="M68" s="114">
        <f>K68-L68</f>
        <v>-1</v>
      </c>
      <c r="N68" s="45"/>
      <c r="O68" s="45"/>
      <c r="P68" s="43"/>
    </row>
    <row r="69" spans="1:16" ht="15">
      <c r="A69" s="42" t="s">
        <v>160</v>
      </c>
      <c r="B69" s="43">
        <v>26</v>
      </c>
      <c r="C69" s="43">
        <f>Бюджет!C20+Бюджет!C21</f>
        <v>27</v>
      </c>
      <c r="D69" s="114">
        <f t="shared" si="4"/>
        <v>-1</v>
      </c>
      <c r="E69" s="43">
        <v>20</v>
      </c>
      <c r="F69" s="43">
        <f>Бюджет!D20+Бюджет!D21</f>
        <v>23</v>
      </c>
      <c r="G69" s="114">
        <f>E69-F69</f>
        <v>-3</v>
      </c>
      <c r="H69" s="43">
        <v>20</v>
      </c>
      <c r="I69" s="43">
        <f>Бюджет!E20+Бюджет!E21</f>
        <v>14</v>
      </c>
      <c r="J69" s="114">
        <f>H69-I69</f>
        <v>6</v>
      </c>
      <c r="K69" s="43">
        <v>20</v>
      </c>
      <c r="L69" s="43">
        <f>Бюджет!F20+Бюджет!F21</f>
        <v>20</v>
      </c>
      <c r="M69" s="114">
        <f>K69-L69</f>
        <v>0</v>
      </c>
      <c r="N69" s="43"/>
      <c r="O69" s="43"/>
      <c r="P69" s="43"/>
    </row>
    <row r="70" spans="1:16" ht="15">
      <c r="A70" s="42" t="s">
        <v>239</v>
      </c>
      <c r="B70" s="43">
        <v>15</v>
      </c>
      <c r="C70" s="43">
        <f>Бюджет!C22</f>
        <v>15</v>
      </c>
      <c r="D70" s="114">
        <f t="shared" si="4"/>
        <v>0</v>
      </c>
      <c r="E70" s="43"/>
      <c r="F70" s="43"/>
      <c r="G70" s="114"/>
      <c r="H70" s="43"/>
      <c r="I70" s="43"/>
      <c r="J70" s="114"/>
      <c r="K70" s="43"/>
      <c r="L70" s="43"/>
      <c r="M70" s="114"/>
      <c r="N70" s="43"/>
      <c r="O70" s="43"/>
      <c r="P70" s="43"/>
    </row>
    <row r="71" spans="1:16" ht="15">
      <c r="A71" s="42" t="s">
        <v>107</v>
      </c>
      <c r="B71" s="43">
        <v>15</v>
      </c>
      <c r="C71" s="43">
        <f>Бюджет!C49</f>
        <v>14</v>
      </c>
      <c r="D71" s="114">
        <f t="shared" si="4"/>
        <v>1</v>
      </c>
      <c r="E71" s="43">
        <v>9</v>
      </c>
      <c r="F71" s="43">
        <f>Бюджет!D49</f>
        <v>9</v>
      </c>
      <c r="G71" s="114">
        <f>E71-F71</f>
        <v>0</v>
      </c>
      <c r="H71" s="43">
        <v>10</v>
      </c>
      <c r="I71" s="43">
        <f>Бюджет!E49</f>
        <v>10</v>
      </c>
      <c r="J71" s="114">
        <f>H71-I71</f>
        <v>0</v>
      </c>
      <c r="K71" s="43">
        <v>10</v>
      </c>
      <c r="L71" s="43">
        <f>Бюджет!F49</f>
        <v>8</v>
      </c>
      <c r="M71" s="114">
        <f>K71-L71</f>
        <v>2</v>
      </c>
      <c r="N71" s="43"/>
      <c r="O71" s="43"/>
      <c r="P71" s="43"/>
    </row>
    <row r="72" spans="1:16" ht="15">
      <c r="A72" s="42" t="s">
        <v>108</v>
      </c>
      <c r="B72" s="43">
        <v>38</v>
      </c>
      <c r="C72" s="43">
        <f>Бюджет!C51</f>
        <v>38</v>
      </c>
      <c r="D72" s="114">
        <f t="shared" si="4"/>
        <v>0</v>
      </c>
      <c r="E72" s="43">
        <v>14</v>
      </c>
      <c r="F72" s="43">
        <f>Бюджет!D51</f>
        <v>14</v>
      </c>
      <c r="G72" s="114">
        <f>E72-F72</f>
        <v>0</v>
      </c>
      <c r="H72" s="43">
        <v>17</v>
      </c>
      <c r="I72" s="43">
        <f>Бюджет!E51</f>
        <v>16</v>
      </c>
      <c r="J72" s="114">
        <f>H72-I72</f>
        <v>1</v>
      </c>
      <c r="K72" s="43">
        <v>10</v>
      </c>
      <c r="L72" s="43">
        <f>Бюджет!F51</f>
        <v>13</v>
      </c>
      <c r="M72" s="114">
        <f>K72-L72</f>
        <v>-3</v>
      </c>
      <c r="N72" s="43"/>
      <c r="O72" s="43"/>
      <c r="P72" s="43"/>
    </row>
    <row r="73" spans="1:16" ht="34.5" customHeight="1">
      <c r="A73" s="119" t="s">
        <v>230</v>
      </c>
      <c r="B73" s="43">
        <v>15</v>
      </c>
      <c r="C73" s="46">
        <f>Бюджет!C23</f>
        <v>15</v>
      </c>
      <c r="D73" s="114">
        <f t="shared" si="4"/>
        <v>0</v>
      </c>
      <c r="E73" s="43"/>
      <c r="F73" s="43"/>
      <c r="G73" s="114"/>
      <c r="H73" s="43"/>
      <c r="I73" s="43"/>
      <c r="J73" s="114"/>
      <c r="K73" s="43"/>
      <c r="L73" s="43"/>
      <c r="M73" s="114"/>
      <c r="N73" s="43"/>
      <c r="O73" s="43"/>
      <c r="P73" s="43"/>
    </row>
    <row r="74" spans="1:16" ht="36.75" customHeight="1">
      <c r="A74" s="119" t="s">
        <v>175</v>
      </c>
      <c r="B74" s="53">
        <f>SUM(B75:B81)</f>
        <v>86</v>
      </c>
      <c r="C74" s="53">
        <f>SUM(C75:C81)</f>
        <v>87</v>
      </c>
      <c r="D74" s="114">
        <f>B74-C74</f>
        <v>-1</v>
      </c>
      <c r="E74" s="53">
        <f>SUM(E75:E81)</f>
        <v>47</v>
      </c>
      <c r="F74" s="53">
        <f>SUM(F75:F81)</f>
        <v>39</v>
      </c>
      <c r="G74" s="114">
        <f>E74-F74</f>
        <v>8</v>
      </c>
      <c r="H74" s="53">
        <f>SUM(H75:H81)</f>
        <v>40</v>
      </c>
      <c r="I74" s="53">
        <f>SUM(I75:I81)</f>
        <v>37</v>
      </c>
      <c r="J74" s="114">
        <f>H74-I74</f>
        <v>3</v>
      </c>
      <c r="K74" s="53">
        <f>SUM(K75:K81)</f>
        <v>30</v>
      </c>
      <c r="L74" s="53">
        <f>SUM(L75:L81)</f>
        <v>22</v>
      </c>
      <c r="M74" s="114">
        <f>K74-L74</f>
        <v>8</v>
      </c>
      <c r="N74" s="43"/>
      <c r="O74" s="43"/>
      <c r="P74" s="43"/>
    </row>
    <row r="75" spans="1:16" ht="30">
      <c r="A75" s="42" t="s">
        <v>228</v>
      </c>
      <c r="B75" s="43">
        <v>9</v>
      </c>
      <c r="C75" s="46">
        <f>Бюджет!C6</f>
        <v>8</v>
      </c>
      <c r="D75" s="114">
        <f>B75-C75</f>
        <v>1</v>
      </c>
      <c r="E75" s="43"/>
      <c r="F75" s="43"/>
      <c r="G75" s="114"/>
      <c r="H75" s="43"/>
      <c r="I75" s="43"/>
      <c r="J75" s="114"/>
      <c r="K75" s="43"/>
      <c r="L75" s="43"/>
      <c r="M75" s="114"/>
      <c r="N75" s="43"/>
      <c r="O75" s="43"/>
      <c r="P75" s="43"/>
    </row>
    <row r="76" spans="1:16" ht="15">
      <c r="A76" s="42" t="s">
        <v>240</v>
      </c>
      <c r="B76" s="43">
        <v>10</v>
      </c>
      <c r="C76" s="43">
        <f>Бюджет!C7</f>
        <v>11</v>
      </c>
      <c r="D76" s="114">
        <f>B76-C76</f>
        <v>-1</v>
      </c>
      <c r="E76" s="43">
        <v>14</v>
      </c>
      <c r="F76" s="43">
        <f>Бюджет!D7</f>
        <v>9</v>
      </c>
      <c r="G76" s="114">
        <f>E76-F76</f>
        <v>5</v>
      </c>
      <c r="H76" s="43">
        <v>10</v>
      </c>
      <c r="I76" s="43">
        <f>Бюджет!E7</f>
        <v>9</v>
      </c>
      <c r="J76" s="114">
        <f>H76-I76</f>
        <v>1</v>
      </c>
      <c r="K76" s="43">
        <v>10</v>
      </c>
      <c r="L76" s="43">
        <f>Бюджет!F7</f>
        <v>8</v>
      </c>
      <c r="M76" s="114">
        <f>K76-L76</f>
        <v>2</v>
      </c>
      <c r="N76" s="43"/>
      <c r="O76" s="43"/>
      <c r="P76" s="43"/>
    </row>
    <row r="77" spans="1:16" ht="15">
      <c r="A77" s="42" t="s">
        <v>225</v>
      </c>
      <c r="B77" s="43">
        <v>13</v>
      </c>
      <c r="C77" s="43">
        <f>Бюджет!C11</f>
        <v>13</v>
      </c>
      <c r="D77" s="114">
        <f t="shared" si="4"/>
        <v>0</v>
      </c>
      <c r="E77" s="43">
        <v>13</v>
      </c>
      <c r="F77" s="43">
        <f>Бюджет!D11</f>
        <v>13</v>
      </c>
      <c r="G77" s="114">
        <f>E77-F77</f>
        <v>0</v>
      </c>
      <c r="H77" s="43">
        <v>10</v>
      </c>
      <c r="I77" s="43">
        <f>Бюджет!E11</f>
        <v>12</v>
      </c>
      <c r="J77" s="114">
        <f>H77-I77</f>
        <v>-2</v>
      </c>
      <c r="K77" s="43">
        <v>0</v>
      </c>
      <c r="L77" s="43">
        <f>Бюджет!F11</f>
        <v>0</v>
      </c>
      <c r="M77" s="114">
        <f>K77-L77</f>
        <v>0</v>
      </c>
      <c r="N77" s="43"/>
      <c r="O77" s="43"/>
      <c r="P77" s="43"/>
    </row>
    <row r="78" spans="1:16" ht="15">
      <c r="A78" s="42" t="s">
        <v>229</v>
      </c>
      <c r="B78" s="43">
        <v>22</v>
      </c>
      <c r="C78" s="46">
        <f>Бюджет!C16</f>
        <v>22</v>
      </c>
      <c r="D78" s="114">
        <f>B78-C78</f>
        <v>0</v>
      </c>
      <c r="E78" s="43"/>
      <c r="F78" s="43"/>
      <c r="G78" s="114"/>
      <c r="H78" s="43"/>
      <c r="I78" s="43"/>
      <c r="J78" s="114"/>
      <c r="K78" s="43"/>
      <c r="L78" s="43"/>
      <c r="M78" s="114"/>
      <c r="N78" s="43"/>
      <c r="O78" s="43"/>
      <c r="P78" s="43"/>
    </row>
    <row r="79" spans="1:16" ht="15">
      <c r="A79" s="42" t="s">
        <v>226</v>
      </c>
      <c r="B79" s="43">
        <v>10</v>
      </c>
      <c r="C79" s="43">
        <f>Бюджет!C32</f>
        <v>11</v>
      </c>
      <c r="D79" s="114">
        <f t="shared" si="4"/>
        <v>-1</v>
      </c>
      <c r="E79" s="43">
        <v>9</v>
      </c>
      <c r="F79" s="43">
        <f>Бюджет!D32</f>
        <v>9</v>
      </c>
      <c r="G79" s="114">
        <f>E79-F79</f>
        <v>0</v>
      </c>
      <c r="H79" s="43">
        <v>10</v>
      </c>
      <c r="I79" s="43">
        <f>Бюджет!E32</f>
        <v>9</v>
      </c>
      <c r="J79" s="114">
        <f>H79-I79</f>
        <v>1</v>
      </c>
      <c r="K79" s="43">
        <v>10</v>
      </c>
      <c r="L79" s="43">
        <f>Бюджет!F32</f>
        <v>7</v>
      </c>
      <c r="M79" s="114">
        <f>K79-L79</f>
        <v>3</v>
      </c>
      <c r="N79" s="43"/>
      <c r="O79" s="43"/>
      <c r="P79" s="43"/>
    </row>
    <row r="80" spans="1:16" ht="15">
      <c r="A80" s="42" t="s">
        <v>227</v>
      </c>
      <c r="B80" s="43">
        <v>9</v>
      </c>
      <c r="C80" s="43">
        <f>Бюджет!C36</f>
        <v>9</v>
      </c>
      <c r="D80" s="114">
        <f t="shared" si="4"/>
        <v>0</v>
      </c>
      <c r="E80" s="43">
        <v>11</v>
      </c>
      <c r="F80" s="43">
        <f>Бюджет!D36</f>
        <v>8</v>
      </c>
      <c r="G80" s="114">
        <f>E80-F80</f>
        <v>3</v>
      </c>
      <c r="H80" s="43">
        <v>10</v>
      </c>
      <c r="I80" s="43">
        <f>Бюджет!E36</f>
        <v>7</v>
      </c>
      <c r="J80" s="114">
        <f>H80-I80</f>
        <v>3</v>
      </c>
      <c r="K80" s="43">
        <v>10</v>
      </c>
      <c r="L80" s="43">
        <f>Бюджет!F36</f>
        <v>7</v>
      </c>
      <c r="M80" s="114">
        <f>K80-L80</f>
        <v>3</v>
      </c>
      <c r="N80" s="43"/>
      <c r="O80" s="43"/>
      <c r="P80" s="43"/>
    </row>
    <row r="81" spans="1:16" ht="15">
      <c r="A81" s="42" t="s">
        <v>231</v>
      </c>
      <c r="B81" s="43">
        <v>13</v>
      </c>
      <c r="C81" s="46">
        <f>Бюджет!C40</f>
        <v>13</v>
      </c>
      <c r="D81" s="114">
        <f t="shared" si="4"/>
        <v>0</v>
      </c>
      <c r="E81" s="43"/>
      <c r="F81" s="43"/>
      <c r="G81" s="114"/>
      <c r="H81" s="43"/>
      <c r="I81" s="43"/>
      <c r="J81" s="114"/>
      <c r="K81" s="43"/>
      <c r="L81" s="43"/>
      <c r="M81" s="114"/>
      <c r="N81" s="43"/>
      <c r="O81" s="43"/>
      <c r="P81" s="43"/>
    </row>
    <row r="82" spans="1:16" ht="15">
      <c r="A82" s="52" t="s">
        <v>103</v>
      </c>
      <c r="B82" s="43">
        <v>15</v>
      </c>
      <c r="C82" s="43">
        <f>Бюджет!C24-1</f>
        <v>15</v>
      </c>
      <c r="D82" s="114">
        <f t="shared" si="4"/>
        <v>0</v>
      </c>
      <c r="E82" s="43">
        <v>10</v>
      </c>
      <c r="F82" s="43">
        <f>Бюджет!D24</f>
        <v>10</v>
      </c>
      <c r="G82" s="114">
        <f>E82-F82</f>
        <v>0</v>
      </c>
      <c r="H82" s="43">
        <v>10</v>
      </c>
      <c r="I82" s="43">
        <f>Бюджет!E24-1</f>
        <v>11</v>
      </c>
      <c r="J82" s="114">
        <f>H82-I82</f>
        <v>-1</v>
      </c>
      <c r="K82" s="43">
        <v>20</v>
      </c>
      <c r="L82" s="43">
        <f>Бюджет!F24</f>
        <v>22</v>
      </c>
      <c r="M82" s="114">
        <f>K82-L82</f>
        <v>-2</v>
      </c>
      <c r="N82" s="43"/>
      <c r="O82" s="43"/>
      <c r="P82" s="43"/>
    </row>
    <row r="83" spans="1:16" ht="15">
      <c r="A83" s="37"/>
      <c r="B83" s="43"/>
      <c r="C83" s="45"/>
      <c r="D83" s="114"/>
      <c r="E83" s="45"/>
      <c r="F83" s="45"/>
      <c r="G83" s="114"/>
      <c r="H83" s="45"/>
      <c r="I83" s="45"/>
      <c r="J83" s="114"/>
      <c r="K83" s="45"/>
      <c r="L83" s="45"/>
      <c r="M83" s="114"/>
      <c r="N83" s="45"/>
      <c r="O83" s="45"/>
      <c r="P83" s="43"/>
    </row>
    <row r="84" spans="1:16" ht="15.75" customHeight="1">
      <c r="A84" s="319" t="s">
        <v>133</v>
      </c>
      <c r="B84" s="326" t="s">
        <v>81</v>
      </c>
      <c r="C84" s="326"/>
      <c r="D84" s="323" t="s">
        <v>155</v>
      </c>
      <c r="E84" s="326" t="s">
        <v>82</v>
      </c>
      <c r="F84" s="326"/>
      <c r="G84" s="323" t="s">
        <v>156</v>
      </c>
      <c r="H84" s="326" t="s">
        <v>83</v>
      </c>
      <c r="I84" s="326"/>
      <c r="J84" s="323" t="s">
        <v>157</v>
      </c>
      <c r="K84" s="326" t="s">
        <v>84</v>
      </c>
      <c r="L84" s="326"/>
      <c r="M84" s="323" t="s">
        <v>158</v>
      </c>
      <c r="N84" s="326" t="s">
        <v>85</v>
      </c>
      <c r="O84" s="326"/>
      <c r="P84" s="323" t="s">
        <v>159</v>
      </c>
    </row>
    <row r="85" spans="1:16" ht="35.25" customHeight="1">
      <c r="A85" s="320"/>
      <c r="B85" s="322" t="s">
        <v>217</v>
      </c>
      <c r="C85" s="322"/>
      <c r="D85" s="324"/>
      <c r="E85" s="322" t="s">
        <v>201</v>
      </c>
      <c r="F85" s="322"/>
      <c r="G85" s="324"/>
      <c r="H85" s="322" t="s">
        <v>176</v>
      </c>
      <c r="I85" s="322"/>
      <c r="J85" s="324"/>
      <c r="K85" s="322" t="s">
        <v>164</v>
      </c>
      <c r="L85" s="322"/>
      <c r="M85" s="324"/>
      <c r="N85" s="322" t="s">
        <v>80</v>
      </c>
      <c r="O85" s="322"/>
      <c r="P85" s="324"/>
    </row>
    <row r="86" spans="1:16" ht="39">
      <c r="A86" s="321"/>
      <c r="B86" s="26" t="s">
        <v>18</v>
      </c>
      <c r="C86" s="35" t="s">
        <v>20</v>
      </c>
      <c r="D86" s="325"/>
      <c r="E86" s="35" t="s">
        <v>18</v>
      </c>
      <c r="F86" s="35" t="s">
        <v>20</v>
      </c>
      <c r="G86" s="325"/>
      <c r="H86" s="35" t="s">
        <v>18</v>
      </c>
      <c r="I86" s="35" t="s">
        <v>20</v>
      </c>
      <c r="J86" s="325"/>
      <c r="K86" s="35" t="s">
        <v>18</v>
      </c>
      <c r="L86" s="35" t="s">
        <v>20</v>
      </c>
      <c r="M86" s="325"/>
      <c r="N86" s="26" t="s">
        <v>75</v>
      </c>
      <c r="O86" s="36" t="s">
        <v>20</v>
      </c>
      <c r="P86" s="325"/>
    </row>
    <row r="87" spans="1:16" ht="15">
      <c r="A87" s="51" t="s">
        <v>48</v>
      </c>
      <c r="B87" s="43"/>
      <c r="C87" s="45"/>
      <c r="D87" s="114"/>
      <c r="E87" s="45"/>
      <c r="F87" s="45"/>
      <c r="G87" s="114"/>
      <c r="H87" s="45"/>
      <c r="I87" s="45"/>
      <c r="J87" s="114"/>
      <c r="K87" s="45"/>
      <c r="L87" s="45"/>
      <c r="M87" s="114"/>
      <c r="N87" s="45"/>
      <c r="O87" s="45"/>
      <c r="P87" s="43"/>
    </row>
    <row r="88" spans="1:16" ht="15">
      <c r="A88" s="9" t="s">
        <v>127</v>
      </c>
      <c r="B88" s="53">
        <f>SUM(B89:B90)</f>
        <v>27</v>
      </c>
      <c r="C88" s="53">
        <f>SUM(C89:C90)</f>
        <v>30</v>
      </c>
      <c r="D88" s="114">
        <f>B88-C88</f>
        <v>-3</v>
      </c>
      <c r="E88" s="53">
        <f>SUM(E89:E90)</f>
        <v>24</v>
      </c>
      <c r="F88" s="53">
        <f>SUM(F89:F90)</f>
        <v>25</v>
      </c>
      <c r="G88" s="114">
        <f>E88-F88</f>
        <v>-1</v>
      </c>
      <c r="H88" s="53">
        <f>SUM(H89:H90)</f>
        <v>22</v>
      </c>
      <c r="I88" s="53">
        <f>SUM(I89:I90)</f>
        <v>18</v>
      </c>
      <c r="J88" s="114">
        <f>H88-I88</f>
        <v>4</v>
      </c>
      <c r="K88" s="53">
        <f>SUM(K89:K90)</f>
        <v>25</v>
      </c>
      <c r="L88" s="53">
        <f>SUM(L89:L90)</f>
        <v>21</v>
      </c>
      <c r="M88" s="114">
        <f>K88-L88</f>
        <v>4</v>
      </c>
      <c r="N88" s="43"/>
      <c r="O88" s="43"/>
      <c r="P88" s="43"/>
    </row>
    <row r="89" spans="1:16" ht="15">
      <c r="A89" s="10" t="s">
        <v>109</v>
      </c>
      <c r="B89" s="43">
        <v>15</v>
      </c>
      <c r="C89" s="43">
        <f>Бюджет!C4</f>
        <v>18</v>
      </c>
      <c r="D89" s="114">
        <f>B89-C89</f>
        <v>-3</v>
      </c>
      <c r="E89" s="43">
        <v>14</v>
      </c>
      <c r="F89" s="43">
        <f>Бюджет!D4</f>
        <v>18</v>
      </c>
      <c r="G89" s="114">
        <f>E89-F89</f>
        <v>-4</v>
      </c>
      <c r="H89" s="43">
        <v>12</v>
      </c>
      <c r="I89" s="43">
        <f>Бюджет!E4</f>
        <v>11</v>
      </c>
      <c r="J89" s="114">
        <f>H89-I89</f>
        <v>1</v>
      </c>
      <c r="K89" s="43">
        <v>15</v>
      </c>
      <c r="L89" s="46">
        <f>Бюджет!F4</f>
        <v>13</v>
      </c>
      <c r="M89" s="114">
        <f>K89-L89</f>
        <v>2</v>
      </c>
      <c r="N89" s="43"/>
      <c r="O89" s="43"/>
      <c r="P89" s="43"/>
    </row>
    <row r="90" spans="1:16" ht="15">
      <c r="A90" s="10" t="s">
        <v>128</v>
      </c>
      <c r="B90" s="43">
        <v>12</v>
      </c>
      <c r="C90" s="43">
        <f>Бюджет!C5</f>
        <v>12</v>
      </c>
      <c r="D90" s="114">
        <f>B90-C90</f>
        <v>0</v>
      </c>
      <c r="E90" s="43">
        <v>10</v>
      </c>
      <c r="F90" s="43">
        <f>Бюджет!D5</f>
        <v>7</v>
      </c>
      <c r="G90" s="114">
        <f>E90-F90</f>
        <v>3</v>
      </c>
      <c r="H90" s="43">
        <v>10</v>
      </c>
      <c r="I90" s="43">
        <f>Бюджет!E5</f>
        <v>7</v>
      </c>
      <c r="J90" s="114">
        <f>H90-I90</f>
        <v>3</v>
      </c>
      <c r="K90" s="43">
        <v>10</v>
      </c>
      <c r="L90" s="46">
        <f>Бюджет!F5</f>
        <v>8</v>
      </c>
      <c r="M90" s="114">
        <f>K90-L90</f>
        <v>2</v>
      </c>
      <c r="N90" s="43"/>
      <c r="O90" s="43"/>
      <c r="P90" s="43"/>
    </row>
    <row r="91" spans="1:16" ht="15">
      <c r="A91" s="52" t="s">
        <v>112</v>
      </c>
      <c r="B91" s="43">
        <v>30</v>
      </c>
      <c r="C91" s="43">
        <f>Бюджет!C15</f>
        <v>31</v>
      </c>
      <c r="D91" s="114">
        <f>B91-C91</f>
        <v>-1</v>
      </c>
      <c r="E91" s="43">
        <v>27</v>
      </c>
      <c r="F91" s="43">
        <f>Бюджет!D15</f>
        <v>27</v>
      </c>
      <c r="G91" s="114">
        <f>E91-F91</f>
        <v>0</v>
      </c>
      <c r="H91" s="43">
        <v>24</v>
      </c>
      <c r="I91" s="43">
        <f>Бюджет!E15-1</f>
        <v>24</v>
      </c>
      <c r="J91" s="114">
        <f>H91-I91</f>
        <v>0</v>
      </c>
      <c r="K91" s="43">
        <v>20</v>
      </c>
      <c r="L91" s="43">
        <f>Бюджет!F15-1</f>
        <v>16</v>
      </c>
      <c r="M91" s="114">
        <f>K91-L91</f>
        <v>4</v>
      </c>
      <c r="N91" s="43"/>
      <c r="O91" s="43"/>
      <c r="P91" s="43"/>
    </row>
    <row r="92" spans="1:16" ht="15">
      <c r="A92" s="37"/>
      <c r="B92" s="43"/>
      <c r="C92" s="45"/>
      <c r="D92" s="114"/>
      <c r="E92" s="43"/>
      <c r="F92" s="45"/>
      <c r="G92" s="114"/>
      <c r="H92" s="43"/>
      <c r="I92" s="45"/>
      <c r="J92" s="114"/>
      <c r="K92" s="45"/>
      <c r="L92" s="45"/>
      <c r="M92" s="114"/>
      <c r="N92" s="45"/>
      <c r="O92" s="45"/>
      <c r="P92" s="43"/>
    </row>
    <row r="93" spans="1:16" ht="15">
      <c r="A93" s="51" t="s">
        <v>49</v>
      </c>
      <c r="B93" s="43"/>
      <c r="C93" s="45"/>
      <c r="D93" s="114"/>
      <c r="E93" s="43"/>
      <c r="F93" s="45"/>
      <c r="G93" s="114"/>
      <c r="H93" s="43"/>
      <c r="I93" s="45"/>
      <c r="J93" s="114"/>
      <c r="K93" s="45"/>
      <c r="L93" s="45"/>
      <c r="M93" s="114"/>
      <c r="N93" s="45"/>
      <c r="O93" s="45"/>
      <c r="P93" s="43"/>
    </row>
    <row r="94" spans="1:16" s="3" customFormat="1" ht="15">
      <c r="A94" s="52" t="s">
        <v>113</v>
      </c>
      <c r="B94" s="43">
        <v>17</v>
      </c>
      <c r="C94" s="43">
        <f>Бюджет!C9</f>
        <v>18</v>
      </c>
      <c r="D94" s="114">
        <f>B94-C94</f>
        <v>-1</v>
      </c>
      <c r="E94" s="43">
        <v>16</v>
      </c>
      <c r="F94" s="43">
        <f>Бюджет!D9</f>
        <v>16</v>
      </c>
      <c r="G94" s="114">
        <f>E94-F94</f>
        <v>0</v>
      </c>
      <c r="H94" s="43">
        <v>15</v>
      </c>
      <c r="I94" s="43">
        <f>Бюджет!E9</f>
        <v>14</v>
      </c>
      <c r="J94" s="114">
        <f>H94-I94</f>
        <v>1</v>
      </c>
      <c r="K94" s="46">
        <v>17</v>
      </c>
      <c r="L94" s="43">
        <f>Бюджет!F9</f>
        <v>18</v>
      </c>
      <c r="M94" s="114">
        <f>K94-L94</f>
        <v>-1</v>
      </c>
      <c r="N94" s="43"/>
      <c r="O94" s="43"/>
      <c r="P94" s="43"/>
    </row>
    <row r="95" spans="1:16" ht="15">
      <c r="A95" s="37"/>
      <c r="B95" s="43"/>
      <c r="C95" s="45"/>
      <c r="D95" s="114"/>
      <c r="E95" s="43"/>
      <c r="F95" s="45"/>
      <c r="G95" s="114"/>
      <c r="H95" s="43"/>
      <c r="I95" s="45"/>
      <c r="J95" s="114"/>
      <c r="K95" s="45"/>
      <c r="L95" s="45"/>
      <c r="M95" s="114"/>
      <c r="N95" s="45"/>
      <c r="O95" s="45"/>
      <c r="P95" s="43"/>
    </row>
    <row r="96" spans="1:16" ht="15">
      <c r="A96" s="51" t="s">
        <v>50</v>
      </c>
      <c r="B96" s="43"/>
      <c r="C96" s="45"/>
      <c r="D96" s="114"/>
      <c r="E96" s="43"/>
      <c r="F96" s="45"/>
      <c r="G96" s="114"/>
      <c r="H96" s="43"/>
      <c r="I96" s="45"/>
      <c r="J96" s="114"/>
      <c r="K96" s="45"/>
      <c r="L96" s="45"/>
      <c r="M96" s="114"/>
      <c r="N96" s="45"/>
      <c r="O96" s="45"/>
      <c r="P96" s="43"/>
    </row>
    <row r="97" spans="1:16" s="3" customFormat="1" ht="15">
      <c r="A97" s="52" t="s">
        <v>114</v>
      </c>
      <c r="B97" s="43">
        <v>20</v>
      </c>
      <c r="C97" s="43">
        <f>Бюджет!C50</f>
        <v>20</v>
      </c>
      <c r="D97" s="114">
        <f>B97-C97</f>
        <v>0</v>
      </c>
      <c r="E97" s="43">
        <v>10</v>
      </c>
      <c r="F97" s="43">
        <f>Бюджет!D50</f>
        <v>10</v>
      </c>
      <c r="G97" s="114">
        <f>E97-F97</f>
        <v>0</v>
      </c>
      <c r="H97" s="43">
        <v>20</v>
      </c>
      <c r="I97" s="43">
        <f>Бюджет!E50</f>
        <v>19</v>
      </c>
      <c r="J97" s="114">
        <f>H97-I97</f>
        <v>1</v>
      </c>
      <c r="K97" s="43">
        <v>25</v>
      </c>
      <c r="L97" s="43">
        <f>Бюджет!F50</f>
        <v>20</v>
      </c>
      <c r="M97" s="114">
        <f>K97-L97</f>
        <v>5</v>
      </c>
      <c r="N97" s="43"/>
      <c r="O97" s="43"/>
      <c r="P97" s="43"/>
    </row>
    <row r="98" spans="1:16" ht="15">
      <c r="A98" s="37"/>
      <c r="B98" s="43"/>
      <c r="C98" s="45"/>
      <c r="D98" s="114"/>
      <c r="E98" s="43"/>
      <c r="F98" s="45"/>
      <c r="G98" s="114"/>
      <c r="H98" s="43"/>
      <c r="I98" s="45"/>
      <c r="J98" s="114"/>
      <c r="K98" s="45"/>
      <c r="L98" s="45"/>
      <c r="M98" s="114"/>
      <c r="N98" s="45"/>
      <c r="O98" s="45"/>
      <c r="P98" s="43"/>
    </row>
    <row r="99" spans="1:16" ht="15">
      <c r="A99" s="51" t="s">
        <v>150</v>
      </c>
      <c r="B99" s="43"/>
      <c r="C99" s="45"/>
      <c r="D99" s="114"/>
      <c r="E99" s="43"/>
      <c r="F99" s="45"/>
      <c r="G99" s="114"/>
      <c r="H99" s="43"/>
      <c r="I99" s="45"/>
      <c r="J99" s="114"/>
      <c r="K99" s="45"/>
      <c r="L99" s="45"/>
      <c r="M99" s="114"/>
      <c r="N99" s="45"/>
      <c r="O99" s="45"/>
      <c r="P99" s="43"/>
    </row>
    <row r="100" spans="1:16" ht="15">
      <c r="A100" s="52" t="s">
        <v>189</v>
      </c>
      <c r="B100" s="43">
        <v>0</v>
      </c>
      <c r="C100" s="43">
        <f>Бюджет!C47</f>
        <v>0</v>
      </c>
      <c r="D100" s="114">
        <f>B100-C100</f>
        <v>0</v>
      </c>
      <c r="E100" s="43">
        <v>10</v>
      </c>
      <c r="F100" s="43">
        <f>Бюджет!D47</f>
        <v>11</v>
      </c>
      <c r="G100" s="114">
        <f>E100-F100</f>
        <v>-1</v>
      </c>
      <c r="H100" s="43">
        <v>10</v>
      </c>
      <c r="I100" s="43">
        <f>Бюджет!E47</f>
        <v>10</v>
      </c>
      <c r="J100" s="114">
        <f>H100-I100</f>
        <v>0</v>
      </c>
      <c r="K100" s="43">
        <v>10</v>
      </c>
      <c r="L100" s="43">
        <f>Бюджет!F47</f>
        <v>10</v>
      </c>
      <c r="M100" s="114">
        <f>K100-L100</f>
        <v>0</v>
      </c>
      <c r="N100" s="43"/>
      <c r="O100" s="43"/>
      <c r="P100" s="114"/>
    </row>
    <row r="101" spans="1:16" ht="15">
      <c r="A101" s="52"/>
      <c r="B101" s="43"/>
      <c r="C101" s="43"/>
      <c r="D101" s="114"/>
      <c r="E101" s="43"/>
      <c r="F101" s="43"/>
      <c r="G101" s="114"/>
      <c r="H101" s="43"/>
      <c r="I101" s="43"/>
      <c r="J101" s="114"/>
      <c r="K101" s="43"/>
      <c r="L101" s="43"/>
      <c r="M101" s="114"/>
      <c r="N101" s="43"/>
      <c r="O101" s="43"/>
      <c r="P101" s="114"/>
    </row>
    <row r="102" spans="1:16" ht="15">
      <c r="A102" s="51" t="s">
        <v>206</v>
      </c>
      <c r="B102" s="43"/>
      <c r="C102" s="43"/>
      <c r="D102" s="114"/>
      <c r="E102" s="43"/>
      <c r="F102" s="43"/>
      <c r="G102" s="114"/>
      <c r="H102" s="43"/>
      <c r="I102" s="43"/>
      <c r="J102" s="114"/>
      <c r="K102" s="43"/>
      <c r="L102" s="43"/>
      <c r="M102" s="114"/>
      <c r="N102" s="43"/>
      <c r="O102" s="43"/>
      <c r="P102" s="114"/>
    </row>
    <row r="103" spans="1:16" ht="15">
      <c r="A103" s="52" t="s">
        <v>207</v>
      </c>
      <c r="B103" s="43">
        <v>0</v>
      </c>
      <c r="C103" s="43">
        <f>Бюджет!C48</f>
        <v>0</v>
      </c>
      <c r="D103" s="114">
        <f>B103-C103</f>
        <v>0</v>
      </c>
      <c r="E103" s="43">
        <v>5</v>
      </c>
      <c r="F103" s="43">
        <f>Бюджет!D48</f>
        <v>5</v>
      </c>
      <c r="G103" s="114">
        <f>E103-F103</f>
        <v>0</v>
      </c>
      <c r="H103" s="43">
        <v>0</v>
      </c>
      <c r="I103" s="43">
        <f>Бюджет!E48</f>
        <v>0</v>
      </c>
      <c r="J103" s="114">
        <f>H103-I103</f>
        <v>0</v>
      </c>
      <c r="K103" s="43"/>
      <c r="L103" s="43">
        <f>Бюджет!F48</f>
        <v>0</v>
      </c>
      <c r="M103" s="114">
        <f>K103-L103</f>
        <v>0</v>
      </c>
      <c r="N103" s="43"/>
      <c r="O103" s="43"/>
      <c r="P103" s="114"/>
    </row>
    <row r="104" spans="1:16" ht="15">
      <c r="A104" s="52"/>
      <c r="B104" s="43"/>
      <c r="C104" s="43"/>
      <c r="D104" s="114"/>
      <c r="E104" s="43"/>
      <c r="F104" s="43"/>
      <c r="G104" s="114"/>
      <c r="H104" s="43"/>
      <c r="I104" s="43"/>
      <c r="J104" s="114"/>
      <c r="K104" s="43"/>
      <c r="L104" s="43"/>
      <c r="M104" s="114"/>
      <c r="N104" s="43"/>
      <c r="O104" s="43"/>
      <c r="P104" s="114"/>
    </row>
    <row r="105" spans="1:16" ht="15">
      <c r="A105" s="51" t="s">
        <v>205</v>
      </c>
      <c r="B105" s="43"/>
      <c r="C105" s="43"/>
      <c r="D105" s="114"/>
      <c r="E105" s="43"/>
      <c r="F105" s="43"/>
      <c r="G105" s="114"/>
      <c r="H105" s="43"/>
      <c r="I105" s="43"/>
      <c r="J105" s="114"/>
      <c r="K105" s="43"/>
      <c r="L105" s="43"/>
      <c r="M105" s="114"/>
      <c r="N105" s="43"/>
      <c r="O105" s="43"/>
      <c r="P105" s="114"/>
    </row>
    <row r="106" spans="1:16" ht="15">
      <c r="A106" s="52" t="s">
        <v>204</v>
      </c>
      <c r="B106" s="43">
        <v>0</v>
      </c>
      <c r="C106" s="43">
        <f>Бюджет!C12</f>
        <v>0</v>
      </c>
      <c r="D106" s="114">
        <f>B106-C106</f>
        <v>0</v>
      </c>
      <c r="E106" s="43">
        <v>0</v>
      </c>
      <c r="F106" s="43">
        <f>Бюджет!D12</f>
        <v>0</v>
      </c>
      <c r="G106" s="114">
        <f>E106-F106</f>
        <v>0</v>
      </c>
      <c r="H106" s="43">
        <v>0</v>
      </c>
      <c r="I106" s="43">
        <f>Бюджет!E12</f>
        <v>0</v>
      </c>
      <c r="J106" s="114">
        <f>H106-I106</f>
        <v>0</v>
      </c>
      <c r="K106" s="43"/>
      <c r="L106" s="43">
        <f>Бюджет!F12</f>
        <v>0</v>
      </c>
      <c r="M106" s="114">
        <f>K106-L106</f>
        <v>0</v>
      </c>
      <c r="N106" s="43"/>
      <c r="O106" s="43"/>
      <c r="P106" s="114"/>
    </row>
    <row r="107" spans="1:16" ht="15">
      <c r="A107" s="52"/>
      <c r="B107" s="43"/>
      <c r="C107" s="43"/>
      <c r="D107" s="114"/>
      <c r="E107" s="43"/>
      <c r="F107" s="43"/>
      <c r="G107" s="114"/>
      <c r="H107" s="43"/>
      <c r="I107" s="43"/>
      <c r="J107" s="114"/>
      <c r="K107" s="43"/>
      <c r="L107" s="43"/>
      <c r="M107" s="114"/>
      <c r="N107" s="43"/>
      <c r="O107" s="43"/>
      <c r="P107" s="114"/>
    </row>
    <row r="108" spans="1:16" s="3" customFormat="1" ht="15" hidden="1">
      <c r="A108" s="40" t="s">
        <v>17</v>
      </c>
      <c r="B108" s="213">
        <f>SUM(B6:B45,B48:B58,B60:B68,B82,B88,B91:B107)</f>
        <v>482</v>
      </c>
      <c r="C108" s="214">
        <f>SUM(C6:C45,C48:C58,C60:C68,C82,C88,C91:C107)</f>
        <v>495</v>
      </c>
      <c r="D108" s="215"/>
      <c r="E108" s="213">
        <f>SUM(E6:E45,E48:E58,E60:E68,E82,E88,E91:E107)</f>
        <v>451</v>
      </c>
      <c r="F108" s="214">
        <f>SUM(F6:F45,F48:F58,F60:F68,F82,F88,F91:F107)</f>
        <v>439</v>
      </c>
      <c r="G108" s="215"/>
      <c r="H108" s="213">
        <f>SUM(H6:H45,H48:H58,H60:H68,H82,H88,H91:H107)</f>
        <v>466</v>
      </c>
      <c r="I108" s="214">
        <f>SUM(I6:I45,I48:I58,I60:I68,I82,I88,I91:I107)</f>
        <v>419</v>
      </c>
      <c r="J108" s="215"/>
      <c r="K108" s="213">
        <f>SUM(K6:K45,K48:K58,K60:K68,K82,K88,K91:K107)</f>
        <v>487</v>
      </c>
      <c r="L108" s="214">
        <f>SUM(L6:L45,L48:L58,L60:L68,L82,L88,L91:L107)</f>
        <v>423</v>
      </c>
      <c r="M108" s="215"/>
      <c r="N108" s="213">
        <f>SUM(N6:N45,N48:N58,N60:N68,N82,N88,N91:N107)</f>
        <v>40</v>
      </c>
      <c r="O108" s="214">
        <f>SUM(O6:O45,O48:O58,O60:O68,O82,O88,O91:O107)</f>
        <v>38</v>
      </c>
      <c r="P108" s="215"/>
    </row>
    <row r="109" spans="1:16" s="3" customFormat="1" ht="15">
      <c r="A109" s="216" t="s">
        <v>26</v>
      </c>
      <c r="B109" s="43">
        <f>SUM(B6:B33,B39,B42,B45,B48,B49,B50,B51,B54,B55,B58,B59,B62,B65,B68,B73,B74,B82,B88,B91,B94:B106)</f>
        <v>583</v>
      </c>
      <c r="C109" s="43">
        <f aca="true" t="shared" si="5" ref="C109:O109">SUM(C6:C33,C39,C42,C45,C48,C49,C50,C51,C54,C55,C58,C59,C62,C65,C68,C73,C74,C82,C88,C91,C94:C106)</f>
        <v>597</v>
      </c>
      <c r="D109" s="43"/>
      <c r="E109" s="43">
        <f t="shared" si="5"/>
        <v>498</v>
      </c>
      <c r="F109" s="43">
        <f t="shared" si="5"/>
        <v>478</v>
      </c>
      <c r="G109" s="43"/>
      <c r="H109" s="43">
        <f t="shared" si="5"/>
        <v>506</v>
      </c>
      <c r="I109" s="43">
        <f t="shared" si="5"/>
        <v>456</v>
      </c>
      <c r="J109" s="43"/>
      <c r="K109" s="43">
        <f t="shared" si="5"/>
        <v>517</v>
      </c>
      <c r="L109" s="43">
        <f t="shared" si="5"/>
        <v>445</v>
      </c>
      <c r="M109" s="43"/>
      <c r="N109" s="43">
        <f t="shared" si="5"/>
        <v>40</v>
      </c>
      <c r="O109" s="43">
        <f t="shared" si="5"/>
        <v>38</v>
      </c>
      <c r="P109" s="43"/>
    </row>
    <row r="110" spans="1:16" s="3" customFormat="1" ht="15" hidden="1">
      <c r="A110" s="41" t="s">
        <v>31</v>
      </c>
      <c r="B110" s="54"/>
      <c r="C110" s="50"/>
      <c r="D110" s="115"/>
      <c r="E110" s="50"/>
      <c r="F110" s="50"/>
      <c r="G110" s="115"/>
      <c r="H110" s="50"/>
      <c r="I110" s="50"/>
      <c r="J110" s="49"/>
      <c r="K110" s="50"/>
      <c r="L110" s="50"/>
      <c r="M110" s="115"/>
      <c r="N110" s="50"/>
      <c r="O110" s="50"/>
      <c r="P110" s="50"/>
    </row>
    <row r="111" spans="1:16" s="3" customFormat="1" ht="15" hidden="1">
      <c r="A111" s="328" t="s">
        <v>30</v>
      </c>
      <c r="B111" s="328"/>
      <c r="C111" s="328"/>
      <c r="D111" s="115"/>
      <c r="E111" s="50"/>
      <c r="F111" s="50"/>
      <c r="G111" s="115"/>
      <c r="H111" s="50"/>
      <c r="I111" s="50"/>
      <c r="J111" s="49"/>
      <c r="K111" s="50"/>
      <c r="L111" s="50"/>
      <c r="M111" s="115"/>
      <c r="N111" s="50"/>
      <c r="O111" s="50"/>
      <c r="P111" s="50"/>
    </row>
    <row r="112" spans="1:16" s="3" customFormat="1" ht="52.5" customHeight="1" hidden="1">
      <c r="A112" s="327" t="s">
        <v>132</v>
      </c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115"/>
      <c r="N112" s="50"/>
      <c r="O112" s="50"/>
      <c r="P112" s="50"/>
    </row>
    <row r="113" spans="1:16" s="3" customFormat="1" ht="45" hidden="1">
      <c r="A113" s="38" t="s">
        <v>130</v>
      </c>
      <c r="B113" s="54"/>
      <c r="C113" s="50"/>
      <c r="D113" s="115"/>
      <c r="E113" s="50"/>
      <c r="F113" s="50"/>
      <c r="G113" s="115"/>
      <c r="H113" s="50"/>
      <c r="I113" s="50"/>
      <c r="J113" s="49"/>
      <c r="K113" s="50"/>
      <c r="L113" s="50"/>
      <c r="M113" s="115"/>
      <c r="N113" s="50"/>
      <c r="O113" s="50"/>
      <c r="P113" s="50"/>
    </row>
    <row r="114" spans="1:16" s="3" customFormat="1" ht="15" hidden="1">
      <c r="A114" s="38"/>
      <c r="B114" s="54"/>
      <c r="C114" s="50"/>
      <c r="D114" s="115"/>
      <c r="E114" s="50"/>
      <c r="F114" s="50"/>
      <c r="G114" s="115"/>
      <c r="H114" s="50"/>
      <c r="I114" s="50"/>
      <c r="J114" s="49"/>
      <c r="K114" s="50"/>
      <c r="L114" s="50"/>
      <c r="M114" s="115"/>
      <c r="N114" s="50"/>
      <c r="O114" s="50"/>
      <c r="P114" s="50"/>
    </row>
    <row r="115" spans="1:16" s="3" customFormat="1" ht="60" hidden="1">
      <c r="A115" s="38" t="s">
        <v>131</v>
      </c>
      <c r="B115" s="54"/>
      <c r="C115" s="50"/>
      <c r="D115" s="115"/>
      <c r="E115" s="50"/>
      <c r="F115" s="50"/>
      <c r="G115" s="115"/>
      <c r="H115" s="50"/>
      <c r="I115" s="50"/>
      <c r="J115" s="49"/>
      <c r="K115" s="50"/>
      <c r="L115" s="50"/>
      <c r="M115" s="115"/>
      <c r="N115" s="50"/>
      <c r="O115" s="50"/>
      <c r="P115" s="50"/>
    </row>
    <row r="116" spans="1:16" s="3" customFormat="1" ht="15" hidden="1">
      <c r="A116" s="38"/>
      <c r="B116" s="54"/>
      <c r="C116" s="50"/>
      <c r="D116" s="115"/>
      <c r="E116" s="50"/>
      <c r="F116" s="50"/>
      <c r="G116" s="115"/>
      <c r="H116" s="50"/>
      <c r="I116" s="50"/>
      <c r="J116" s="49"/>
      <c r="K116" s="50"/>
      <c r="L116" s="50"/>
      <c r="M116" s="115"/>
      <c r="N116" s="50"/>
      <c r="O116" s="50"/>
      <c r="P116" s="50"/>
    </row>
    <row r="117" spans="1:16" s="3" customFormat="1" ht="30" hidden="1">
      <c r="A117" s="38" t="s">
        <v>139</v>
      </c>
      <c r="B117" s="54"/>
      <c r="C117" s="50"/>
      <c r="D117" s="115"/>
      <c r="E117" s="50"/>
      <c r="F117" s="50"/>
      <c r="G117" s="115"/>
      <c r="H117" s="50"/>
      <c r="I117" s="50"/>
      <c r="J117" s="49"/>
      <c r="K117" s="50"/>
      <c r="L117" s="50"/>
      <c r="M117" s="115"/>
      <c r="N117" s="50"/>
      <c r="O117" s="50"/>
      <c r="P117" s="50"/>
    </row>
    <row r="118" spans="1:16" s="3" customFormat="1" ht="15">
      <c r="A118" s="38"/>
      <c r="B118" s="54"/>
      <c r="C118" s="50"/>
      <c r="D118" s="115"/>
      <c r="E118" s="50"/>
      <c r="F118" s="50"/>
      <c r="G118" s="115"/>
      <c r="H118" s="50"/>
      <c r="I118" s="50"/>
      <c r="J118" s="49"/>
      <c r="K118" s="50"/>
      <c r="L118" s="50"/>
      <c r="M118" s="115"/>
      <c r="N118" s="50"/>
      <c r="O118" s="50"/>
      <c r="P118" s="50"/>
    </row>
    <row r="119" spans="1:16" s="3" customFormat="1" ht="15">
      <c r="A119" s="38"/>
      <c r="B119" s="54"/>
      <c r="C119" s="50"/>
      <c r="D119" s="115"/>
      <c r="E119" s="50"/>
      <c r="F119" s="50"/>
      <c r="G119" s="115"/>
      <c r="H119" s="50"/>
      <c r="I119" s="50"/>
      <c r="J119" s="49"/>
      <c r="K119" s="50"/>
      <c r="L119" s="50"/>
      <c r="M119" s="115"/>
      <c r="N119" s="50"/>
      <c r="O119" s="50"/>
      <c r="P119" s="50"/>
    </row>
    <row r="120" spans="1:16" s="3" customFormat="1" ht="15">
      <c r="A120" s="38"/>
      <c r="B120" s="54"/>
      <c r="C120" s="50"/>
      <c r="D120" s="115"/>
      <c r="E120" s="50"/>
      <c r="F120" s="50"/>
      <c r="G120" s="115"/>
      <c r="H120" s="50"/>
      <c r="I120" s="50"/>
      <c r="J120" s="49"/>
      <c r="K120" s="50"/>
      <c r="L120" s="50"/>
      <c r="M120" s="115"/>
      <c r="N120" s="50"/>
      <c r="O120" s="50"/>
      <c r="P120" s="50"/>
    </row>
    <row r="121" spans="1:16" s="3" customFormat="1" ht="15">
      <c r="A121" s="38"/>
      <c r="B121" s="54"/>
      <c r="C121" s="50"/>
      <c r="D121" s="115"/>
      <c r="E121" s="50"/>
      <c r="F121" s="50"/>
      <c r="G121" s="115"/>
      <c r="H121" s="50"/>
      <c r="I121" s="50"/>
      <c r="J121" s="49"/>
      <c r="K121" s="50"/>
      <c r="L121" s="50"/>
      <c r="M121" s="115"/>
      <c r="N121" s="50"/>
      <c r="O121" s="50"/>
      <c r="P121" s="50"/>
    </row>
    <row r="122" spans="1:16" s="3" customFormat="1" ht="15">
      <c r="A122" s="38"/>
      <c r="B122" s="54"/>
      <c r="C122" s="50"/>
      <c r="D122" s="115"/>
      <c r="E122" s="50"/>
      <c r="F122" s="50"/>
      <c r="G122" s="115"/>
      <c r="H122" s="50"/>
      <c r="I122" s="50"/>
      <c r="J122" s="49"/>
      <c r="K122" s="50"/>
      <c r="L122" s="50"/>
      <c r="M122" s="115"/>
      <c r="N122" s="50"/>
      <c r="O122" s="50"/>
      <c r="P122" s="50"/>
    </row>
    <row r="123" spans="1:16" s="3" customFormat="1" ht="15">
      <c r="A123" s="38"/>
      <c r="B123" s="54"/>
      <c r="C123" s="50"/>
      <c r="D123" s="115"/>
      <c r="E123" s="50"/>
      <c r="F123" s="50"/>
      <c r="G123" s="115"/>
      <c r="H123" s="50"/>
      <c r="I123" s="50"/>
      <c r="J123" s="49"/>
      <c r="K123" s="50"/>
      <c r="L123" s="50"/>
      <c r="M123" s="115"/>
      <c r="N123" s="50"/>
      <c r="O123" s="50"/>
      <c r="P123" s="50"/>
    </row>
    <row r="124" spans="1:16" s="3" customFormat="1" ht="15">
      <c r="A124" s="38"/>
      <c r="B124" s="54"/>
      <c r="C124" s="50"/>
      <c r="D124" s="115"/>
      <c r="E124" s="50"/>
      <c r="F124" s="50"/>
      <c r="G124" s="115"/>
      <c r="H124" s="50"/>
      <c r="I124" s="50"/>
      <c r="J124" s="49"/>
      <c r="K124" s="50"/>
      <c r="L124" s="50"/>
      <c r="M124" s="115"/>
      <c r="N124" s="50"/>
      <c r="O124" s="50"/>
      <c r="P124" s="50"/>
    </row>
    <row r="125" spans="1:16" s="3" customFormat="1" ht="15">
      <c r="A125" s="38"/>
      <c r="B125" s="54"/>
      <c r="C125" s="50"/>
      <c r="D125" s="115"/>
      <c r="E125" s="50"/>
      <c r="F125" s="50"/>
      <c r="G125" s="115"/>
      <c r="H125" s="50"/>
      <c r="I125" s="50"/>
      <c r="J125" s="49"/>
      <c r="K125" s="50"/>
      <c r="L125" s="50"/>
      <c r="M125" s="115"/>
      <c r="N125" s="50"/>
      <c r="O125" s="50"/>
      <c r="P125" s="50"/>
    </row>
    <row r="126" spans="1:16" s="3" customFormat="1" ht="15">
      <c r="A126" s="38"/>
      <c r="B126" s="54"/>
      <c r="C126" s="50"/>
      <c r="D126" s="115"/>
      <c r="E126" s="50"/>
      <c r="F126" s="50"/>
      <c r="G126" s="115"/>
      <c r="H126" s="50"/>
      <c r="I126" s="50"/>
      <c r="J126" s="49"/>
      <c r="K126" s="50"/>
      <c r="L126" s="50"/>
      <c r="M126" s="115"/>
      <c r="N126" s="50"/>
      <c r="O126" s="50"/>
      <c r="P126" s="50"/>
    </row>
    <row r="127" spans="1:16" s="3" customFormat="1" ht="15">
      <c r="A127" s="38"/>
      <c r="B127" s="54"/>
      <c r="C127" s="50"/>
      <c r="D127" s="115"/>
      <c r="E127" s="50"/>
      <c r="F127" s="50"/>
      <c r="G127" s="115"/>
      <c r="H127" s="50"/>
      <c r="I127" s="50"/>
      <c r="J127" s="49"/>
      <c r="K127" s="50"/>
      <c r="L127" s="50"/>
      <c r="M127" s="115"/>
      <c r="N127" s="50"/>
      <c r="O127" s="50"/>
      <c r="P127" s="50"/>
    </row>
    <row r="128" spans="1:16" s="3" customFormat="1" ht="15">
      <c r="A128" s="38"/>
      <c r="B128" s="54"/>
      <c r="C128" s="50"/>
      <c r="D128" s="115"/>
      <c r="E128" s="50"/>
      <c r="F128" s="50"/>
      <c r="G128" s="115"/>
      <c r="H128" s="50"/>
      <c r="I128" s="50"/>
      <c r="J128" s="49"/>
      <c r="K128" s="50"/>
      <c r="L128" s="50"/>
      <c r="M128" s="115"/>
      <c r="N128" s="50"/>
      <c r="O128" s="50"/>
      <c r="P128" s="50"/>
    </row>
    <row r="129" spans="1:16" s="3" customFormat="1" ht="15">
      <c r="A129" s="38"/>
      <c r="B129" s="54"/>
      <c r="C129" s="50"/>
      <c r="D129" s="115"/>
      <c r="E129" s="50"/>
      <c r="F129" s="50"/>
      <c r="G129" s="115"/>
      <c r="H129" s="50"/>
      <c r="I129" s="50"/>
      <c r="J129" s="49"/>
      <c r="K129" s="50"/>
      <c r="L129" s="50"/>
      <c r="M129" s="115"/>
      <c r="N129" s="50"/>
      <c r="O129" s="50"/>
      <c r="P129" s="50"/>
    </row>
    <row r="130" spans="1:16" s="3" customFormat="1" ht="15">
      <c r="A130" s="38"/>
      <c r="B130" s="54"/>
      <c r="C130" s="50"/>
      <c r="D130" s="115"/>
      <c r="E130" s="50"/>
      <c r="F130" s="50"/>
      <c r="G130" s="115"/>
      <c r="H130" s="50"/>
      <c r="I130" s="50"/>
      <c r="J130" s="49"/>
      <c r="K130" s="50"/>
      <c r="L130" s="50"/>
      <c r="M130" s="115"/>
      <c r="N130" s="50"/>
      <c r="O130" s="50"/>
      <c r="P130" s="50"/>
    </row>
    <row r="131" spans="1:16" s="3" customFormat="1" ht="15">
      <c r="A131" s="38"/>
      <c r="B131" s="54"/>
      <c r="C131" s="50"/>
      <c r="D131" s="115"/>
      <c r="E131" s="50"/>
      <c r="F131" s="50"/>
      <c r="G131" s="115"/>
      <c r="H131" s="50"/>
      <c r="I131" s="50"/>
      <c r="J131" s="49"/>
      <c r="K131" s="50"/>
      <c r="L131" s="50"/>
      <c r="M131" s="115"/>
      <c r="N131" s="50"/>
      <c r="O131" s="50"/>
      <c r="P131" s="50"/>
    </row>
    <row r="132" spans="1:16" s="3" customFormat="1" ht="15">
      <c r="A132" s="38"/>
      <c r="B132" s="54"/>
      <c r="C132" s="50"/>
      <c r="D132" s="115"/>
      <c r="E132" s="50"/>
      <c r="F132" s="50"/>
      <c r="G132" s="115"/>
      <c r="H132" s="50"/>
      <c r="I132" s="50"/>
      <c r="J132" s="49"/>
      <c r="K132" s="50"/>
      <c r="L132" s="50"/>
      <c r="M132" s="115"/>
      <c r="N132" s="50"/>
      <c r="O132" s="50"/>
      <c r="P132" s="50"/>
    </row>
    <row r="133" spans="1:16" s="3" customFormat="1" ht="15">
      <c r="A133" s="38"/>
      <c r="B133" s="54"/>
      <c r="C133" s="50"/>
      <c r="D133" s="115"/>
      <c r="E133" s="50"/>
      <c r="F133" s="50"/>
      <c r="G133" s="115"/>
      <c r="H133" s="50"/>
      <c r="I133" s="50"/>
      <c r="J133" s="49"/>
      <c r="K133" s="50"/>
      <c r="L133" s="50"/>
      <c r="M133" s="115"/>
      <c r="N133" s="50"/>
      <c r="O133" s="50"/>
      <c r="P133" s="50"/>
    </row>
    <row r="134" spans="1:16" s="3" customFormat="1" ht="15">
      <c r="A134" s="38"/>
      <c r="B134" s="54"/>
      <c r="C134" s="50"/>
      <c r="D134" s="115"/>
      <c r="E134" s="50"/>
      <c r="F134" s="50"/>
      <c r="G134" s="115"/>
      <c r="H134" s="50"/>
      <c r="I134" s="50"/>
      <c r="J134" s="49"/>
      <c r="K134" s="50"/>
      <c r="L134" s="50"/>
      <c r="M134" s="115"/>
      <c r="N134" s="50"/>
      <c r="O134" s="50"/>
      <c r="P134" s="50"/>
    </row>
    <row r="135" spans="1:16" s="3" customFormat="1" ht="15">
      <c r="A135" s="38"/>
      <c r="B135" s="54"/>
      <c r="C135" s="50"/>
      <c r="D135" s="115"/>
      <c r="E135" s="50"/>
      <c r="F135" s="50"/>
      <c r="G135" s="115"/>
      <c r="H135" s="50"/>
      <c r="I135" s="50"/>
      <c r="J135" s="49"/>
      <c r="K135" s="50"/>
      <c r="L135" s="50"/>
      <c r="M135" s="115"/>
      <c r="N135" s="50"/>
      <c r="O135" s="50"/>
      <c r="P135" s="50"/>
    </row>
    <row r="136" spans="1:16" s="3" customFormat="1" ht="15">
      <c r="A136" s="38"/>
      <c r="B136" s="54"/>
      <c r="C136" s="50"/>
      <c r="D136" s="115"/>
      <c r="E136" s="50"/>
      <c r="F136" s="50"/>
      <c r="G136" s="115"/>
      <c r="H136" s="50"/>
      <c r="I136" s="50"/>
      <c r="J136" s="49"/>
      <c r="K136" s="50"/>
      <c r="L136" s="50"/>
      <c r="M136" s="115"/>
      <c r="N136" s="50"/>
      <c r="O136" s="50"/>
      <c r="P136" s="50"/>
    </row>
    <row r="137" spans="1:16" s="3" customFormat="1" ht="15">
      <c r="A137" s="38"/>
      <c r="B137" s="54"/>
      <c r="C137" s="50"/>
      <c r="D137" s="115"/>
      <c r="E137" s="50"/>
      <c r="F137" s="50"/>
      <c r="G137" s="115"/>
      <c r="H137" s="50"/>
      <c r="I137" s="50"/>
      <c r="J137" s="49"/>
      <c r="K137" s="50"/>
      <c r="L137" s="50"/>
      <c r="M137" s="115"/>
      <c r="N137" s="50"/>
      <c r="O137" s="50"/>
      <c r="P137" s="50"/>
    </row>
    <row r="138" spans="1:16" s="3" customFormat="1" ht="15">
      <c r="A138" s="38"/>
      <c r="B138" s="54"/>
      <c r="C138" s="50"/>
      <c r="D138" s="115"/>
      <c r="E138" s="50"/>
      <c r="F138" s="50"/>
      <c r="G138" s="115"/>
      <c r="H138" s="50"/>
      <c r="I138" s="50"/>
      <c r="J138" s="49"/>
      <c r="K138" s="50"/>
      <c r="L138" s="50"/>
      <c r="M138" s="115"/>
      <c r="N138" s="50"/>
      <c r="O138" s="50"/>
      <c r="P138" s="50"/>
    </row>
    <row r="139" spans="1:16" s="3" customFormat="1" ht="15">
      <c r="A139" s="38"/>
      <c r="B139" s="54"/>
      <c r="C139" s="50"/>
      <c r="D139" s="115"/>
      <c r="E139" s="50"/>
      <c r="F139" s="50"/>
      <c r="G139" s="115"/>
      <c r="H139" s="50"/>
      <c r="I139" s="50"/>
      <c r="J139" s="49"/>
      <c r="K139" s="50"/>
      <c r="L139" s="50"/>
      <c r="M139" s="115"/>
      <c r="N139" s="50"/>
      <c r="O139" s="50"/>
      <c r="P139" s="50"/>
    </row>
    <row r="140" spans="1:16" s="3" customFormat="1" ht="15">
      <c r="A140" s="38"/>
      <c r="B140" s="54"/>
      <c r="C140" s="50"/>
      <c r="D140" s="115"/>
      <c r="E140" s="50"/>
      <c r="F140" s="50"/>
      <c r="G140" s="115"/>
      <c r="H140" s="50"/>
      <c r="I140" s="50"/>
      <c r="J140" s="49"/>
      <c r="K140" s="50"/>
      <c r="L140" s="50"/>
      <c r="M140" s="115"/>
      <c r="N140" s="50"/>
      <c r="O140" s="50"/>
      <c r="P140" s="50"/>
    </row>
    <row r="141" spans="1:16" s="3" customFormat="1" ht="15">
      <c r="A141" s="38"/>
      <c r="B141" s="54"/>
      <c r="C141" s="50"/>
      <c r="D141" s="115"/>
      <c r="E141" s="50"/>
      <c r="F141" s="50"/>
      <c r="G141" s="115"/>
      <c r="H141" s="50"/>
      <c r="I141" s="50"/>
      <c r="J141" s="49"/>
      <c r="K141" s="50"/>
      <c r="L141" s="50"/>
      <c r="M141" s="115"/>
      <c r="N141" s="50"/>
      <c r="O141" s="50"/>
      <c r="P141" s="50"/>
    </row>
    <row r="142" spans="1:16" s="3" customFormat="1" ht="15">
      <c r="A142" s="38"/>
      <c r="B142" s="54"/>
      <c r="C142" s="50"/>
      <c r="D142" s="115"/>
      <c r="E142" s="50"/>
      <c r="F142" s="50"/>
      <c r="G142" s="115"/>
      <c r="H142" s="50"/>
      <c r="I142" s="50"/>
      <c r="J142" s="49"/>
      <c r="K142" s="50"/>
      <c r="L142" s="50"/>
      <c r="M142" s="115"/>
      <c r="N142" s="50"/>
      <c r="O142" s="50"/>
      <c r="P142" s="50"/>
    </row>
    <row r="143" spans="1:16" s="3" customFormat="1" ht="15">
      <c r="A143" s="38"/>
      <c r="B143" s="54"/>
      <c r="C143" s="50"/>
      <c r="D143" s="115"/>
      <c r="E143" s="50"/>
      <c r="F143" s="50"/>
      <c r="G143" s="115"/>
      <c r="H143" s="50"/>
      <c r="I143" s="50"/>
      <c r="J143" s="49"/>
      <c r="K143" s="50"/>
      <c r="L143" s="50"/>
      <c r="M143" s="115"/>
      <c r="N143" s="50"/>
      <c r="O143" s="50"/>
      <c r="P143" s="50"/>
    </row>
    <row r="144" spans="1:16" s="3" customFormat="1" ht="15">
      <c r="A144" s="38"/>
      <c r="B144" s="54"/>
      <c r="C144" s="50"/>
      <c r="D144" s="115"/>
      <c r="E144" s="50"/>
      <c r="F144" s="50"/>
      <c r="G144" s="115"/>
      <c r="H144" s="50"/>
      <c r="I144" s="50"/>
      <c r="J144" s="49"/>
      <c r="K144" s="50"/>
      <c r="L144" s="50"/>
      <c r="M144" s="115"/>
      <c r="N144" s="50"/>
      <c r="O144" s="50"/>
      <c r="P144" s="50"/>
    </row>
    <row r="145" spans="1:16" s="3" customFormat="1" ht="15">
      <c r="A145" s="38"/>
      <c r="B145" s="54"/>
      <c r="C145" s="50"/>
      <c r="D145" s="115"/>
      <c r="E145" s="50"/>
      <c r="F145" s="50"/>
      <c r="G145" s="115"/>
      <c r="H145" s="50"/>
      <c r="I145" s="50"/>
      <c r="J145" s="49"/>
      <c r="K145" s="50"/>
      <c r="L145" s="50"/>
      <c r="M145" s="115"/>
      <c r="N145" s="50"/>
      <c r="O145" s="50"/>
      <c r="P145" s="50"/>
    </row>
    <row r="146" spans="1:16" s="3" customFormat="1" ht="15">
      <c r="A146" s="38"/>
      <c r="B146" s="54"/>
      <c r="C146" s="50"/>
      <c r="D146" s="115"/>
      <c r="E146" s="50"/>
      <c r="F146" s="50"/>
      <c r="G146" s="115"/>
      <c r="H146" s="50"/>
      <c r="I146" s="50"/>
      <c r="J146" s="49"/>
      <c r="K146" s="50"/>
      <c r="L146" s="50"/>
      <c r="M146" s="115"/>
      <c r="N146" s="50"/>
      <c r="O146" s="50"/>
      <c r="P146" s="50"/>
    </row>
    <row r="147" spans="1:16" s="3" customFormat="1" ht="15">
      <c r="A147" s="38"/>
      <c r="B147" s="54"/>
      <c r="C147" s="50"/>
      <c r="D147" s="115"/>
      <c r="E147" s="50"/>
      <c r="F147" s="50"/>
      <c r="G147" s="115"/>
      <c r="H147" s="50"/>
      <c r="I147" s="50"/>
      <c r="J147" s="49"/>
      <c r="K147" s="50"/>
      <c r="L147" s="50"/>
      <c r="M147" s="115"/>
      <c r="N147" s="50"/>
      <c r="O147" s="50"/>
      <c r="P147" s="50"/>
    </row>
    <row r="148" spans="1:16" s="3" customFormat="1" ht="15">
      <c r="A148" s="38"/>
      <c r="B148" s="54"/>
      <c r="C148" s="50"/>
      <c r="D148" s="115"/>
      <c r="E148" s="50"/>
      <c r="F148" s="50"/>
      <c r="G148" s="115"/>
      <c r="H148" s="50"/>
      <c r="I148" s="50"/>
      <c r="J148" s="49"/>
      <c r="K148" s="50"/>
      <c r="L148" s="50"/>
      <c r="M148" s="115"/>
      <c r="N148" s="50"/>
      <c r="O148" s="50"/>
      <c r="P148" s="50"/>
    </row>
    <row r="149" spans="1:16" s="3" customFormat="1" ht="15">
      <c r="A149" s="38"/>
      <c r="B149" s="54"/>
      <c r="C149" s="50"/>
      <c r="D149" s="115"/>
      <c r="E149" s="50"/>
      <c r="F149" s="50"/>
      <c r="G149" s="115"/>
      <c r="H149" s="50"/>
      <c r="I149" s="50"/>
      <c r="J149" s="49"/>
      <c r="K149" s="50"/>
      <c r="L149" s="50"/>
      <c r="M149" s="115"/>
      <c r="N149" s="50"/>
      <c r="O149" s="50"/>
      <c r="P149" s="50"/>
    </row>
    <row r="150" spans="1:16" s="3" customFormat="1" ht="15">
      <c r="A150" s="38"/>
      <c r="B150" s="54"/>
      <c r="C150" s="50"/>
      <c r="D150" s="115"/>
      <c r="E150" s="50"/>
      <c r="F150" s="50"/>
      <c r="G150" s="115"/>
      <c r="H150" s="50"/>
      <c r="I150" s="50"/>
      <c r="J150" s="49"/>
      <c r="K150" s="50"/>
      <c r="L150" s="50"/>
      <c r="M150" s="115"/>
      <c r="N150" s="50"/>
      <c r="O150" s="50"/>
      <c r="P150" s="50"/>
    </row>
    <row r="151" spans="1:16" s="3" customFormat="1" ht="15">
      <c r="A151" s="38"/>
      <c r="B151" s="54"/>
      <c r="C151" s="50"/>
      <c r="D151" s="115"/>
      <c r="E151" s="50"/>
      <c r="F151" s="50"/>
      <c r="G151" s="115"/>
      <c r="H151" s="50"/>
      <c r="I151" s="50"/>
      <c r="J151" s="49"/>
      <c r="K151" s="50"/>
      <c r="L151" s="50"/>
      <c r="M151" s="115"/>
      <c r="N151" s="50"/>
      <c r="O151" s="50"/>
      <c r="P151" s="50"/>
    </row>
    <row r="152" spans="1:16" s="3" customFormat="1" ht="15">
      <c r="A152" s="38"/>
      <c r="B152" s="54"/>
      <c r="C152" s="50"/>
      <c r="D152" s="115"/>
      <c r="E152" s="50"/>
      <c r="F152" s="50"/>
      <c r="G152" s="115"/>
      <c r="H152" s="50"/>
      <c r="I152" s="50"/>
      <c r="J152" s="49"/>
      <c r="K152" s="50"/>
      <c r="L152" s="50"/>
      <c r="M152" s="115"/>
      <c r="N152" s="50"/>
      <c r="O152" s="50"/>
      <c r="P152" s="50"/>
    </row>
    <row r="153" spans="1:16" s="3" customFormat="1" ht="15">
      <c r="A153" s="38"/>
      <c r="B153" s="54"/>
      <c r="C153" s="50"/>
      <c r="D153" s="115"/>
      <c r="E153" s="50"/>
      <c r="F153" s="50"/>
      <c r="G153" s="115"/>
      <c r="H153" s="50"/>
      <c r="I153" s="50"/>
      <c r="J153" s="49"/>
      <c r="K153" s="50"/>
      <c r="L153" s="50"/>
      <c r="M153" s="115"/>
      <c r="N153" s="50"/>
      <c r="O153" s="50"/>
      <c r="P153" s="50"/>
    </row>
    <row r="154" spans="1:16" s="3" customFormat="1" ht="15">
      <c r="A154" s="38"/>
      <c r="B154" s="54"/>
      <c r="C154" s="50"/>
      <c r="D154" s="115"/>
      <c r="E154" s="50"/>
      <c r="F154" s="50"/>
      <c r="G154" s="115"/>
      <c r="H154" s="50"/>
      <c r="I154" s="50"/>
      <c r="J154" s="49"/>
      <c r="K154" s="50"/>
      <c r="L154" s="50"/>
      <c r="M154" s="115"/>
      <c r="N154" s="50"/>
      <c r="O154" s="50"/>
      <c r="P154" s="50"/>
    </row>
    <row r="155" spans="1:16" s="3" customFormat="1" ht="15">
      <c r="A155" s="38"/>
      <c r="B155" s="54"/>
      <c r="C155" s="50"/>
      <c r="D155" s="115"/>
      <c r="E155" s="50"/>
      <c r="F155" s="50"/>
      <c r="G155" s="115"/>
      <c r="H155" s="50"/>
      <c r="I155" s="50"/>
      <c r="J155" s="49"/>
      <c r="K155" s="50"/>
      <c r="L155" s="50"/>
      <c r="M155" s="115"/>
      <c r="N155" s="50"/>
      <c r="O155" s="50"/>
      <c r="P155" s="50"/>
    </row>
    <row r="156" spans="1:16" s="3" customFormat="1" ht="15">
      <c r="A156" s="38"/>
      <c r="B156" s="54"/>
      <c r="C156" s="50"/>
      <c r="D156" s="115"/>
      <c r="E156" s="50"/>
      <c r="F156" s="50"/>
      <c r="G156" s="115"/>
      <c r="H156" s="50"/>
      <c r="I156" s="50"/>
      <c r="J156" s="49"/>
      <c r="K156" s="50"/>
      <c r="L156" s="50"/>
      <c r="M156" s="115"/>
      <c r="N156" s="50"/>
      <c r="O156" s="50"/>
      <c r="P156" s="50"/>
    </row>
    <row r="157" spans="1:16" s="3" customFormat="1" ht="15">
      <c r="A157" s="38"/>
      <c r="B157" s="54"/>
      <c r="C157" s="50"/>
      <c r="D157" s="115"/>
      <c r="E157" s="50"/>
      <c r="F157" s="50"/>
      <c r="G157" s="115"/>
      <c r="H157" s="50"/>
      <c r="I157" s="50"/>
      <c r="J157" s="49"/>
      <c r="K157" s="50"/>
      <c r="L157" s="50"/>
      <c r="M157" s="115"/>
      <c r="N157" s="50"/>
      <c r="O157" s="50"/>
      <c r="P157" s="50"/>
    </row>
    <row r="158" spans="1:16" s="3" customFormat="1" ht="15">
      <c r="A158" s="38"/>
      <c r="B158" s="54"/>
      <c r="C158" s="50"/>
      <c r="D158" s="115"/>
      <c r="E158" s="50"/>
      <c r="F158" s="50"/>
      <c r="G158" s="115"/>
      <c r="H158" s="50"/>
      <c r="I158" s="50"/>
      <c r="J158" s="49"/>
      <c r="K158" s="50"/>
      <c r="L158" s="50"/>
      <c r="M158" s="115"/>
      <c r="N158" s="50"/>
      <c r="O158" s="50"/>
      <c r="P158" s="50"/>
    </row>
    <row r="159" spans="1:16" s="3" customFormat="1" ht="15">
      <c r="A159" s="38"/>
      <c r="B159" s="54"/>
      <c r="C159" s="50"/>
      <c r="D159" s="115"/>
      <c r="E159" s="50"/>
      <c r="F159" s="50"/>
      <c r="G159" s="115"/>
      <c r="H159" s="50"/>
      <c r="I159" s="50"/>
      <c r="J159" s="49"/>
      <c r="K159" s="50"/>
      <c r="L159" s="50"/>
      <c r="M159" s="115"/>
      <c r="N159" s="50"/>
      <c r="O159" s="50"/>
      <c r="P159" s="50"/>
    </row>
    <row r="160" spans="1:16" s="3" customFormat="1" ht="15">
      <c r="A160" s="38"/>
      <c r="B160" s="54"/>
      <c r="C160" s="50"/>
      <c r="D160" s="115"/>
      <c r="E160" s="50"/>
      <c r="F160" s="50"/>
      <c r="G160" s="115"/>
      <c r="H160" s="50"/>
      <c r="I160" s="50"/>
      <c r="J160" s="49"/>
      <c r="K160" s="50"/>
      <c r="L160" s="50"/>
      <c r="M160" s="115"/>
      <c r="N160" s="50"/>
      <c r="O160" s="50"/>
      <c r="P160" s="50"/>
    </row>
    <row r="161" spans="1:16" s="3" customFormat="1" ht="15">
      <c r="A161" s="38"/>
      <c r="B161" s="54"/>
      <c r="C161" s="50"/>
      <c r="D161" s="115"/>
      <c r="E161" s="50"/>
      <c r="F161" s="50"/>
      <c r="G161" s="115"/>
      <c r="H161" s="50"/>
      <c r="I161" s="50"/>
      <c r="J161" s="49"/>
      <c r="K161" s="50"/>
      <c r="L161" s="50"/>
      <c r="M161" s="115"/>
      <c r="N161" s="50"/>
      <c r="O161" s="50"/>
      <c r="P161" s="50"/>
    </row>
    <row r="162" spans="1:16" s="3" customFormat="1" ht="15">
      <c r="A162" s="38"/>
      <c r="B162" s="54"/>
      <c r="C162" s="50"/>
      <c r="D162" s="115"/>
      <c r="E162" s="50"/>
      <c r="F162" s="50"/>
      <c r="G162" s="115"/>
      <c r="H162" s="50"/>
      <c r="I162" s="50"/>
      <c r="J162" s="49"/>
      <c r="K162" s="50"/>
      <c r="L162" s="50"/>
      <c r="M162" s="115"/>
      <c r="N162" s="50"/>
      <c r="O162" s="50"/>
      <c r="P162" s="50"/>
    </row>
    <row r="163" spans="1:16" s="3" customFormat="1" ht="15">
      <c r="A163" s="38"/>
      <c r="B163" s="54"/>
      <c r="C163" s="50"/>
      <c r="D163" s="115"/>
      <c r="E163" s="50"/>
      <c r="F163" s="50"/>
      <c r="G163" s="115"/>
      <c r="H163" s="50"/>
      <c r="I163" s="50"/>
      <c r="J163" s="49"/>
      <c r="K163" s="50"/>
      <c r="L163" s="50"/>
      <c r="M163" s="115"/>
      <c r="N163" s="50"/>
      <c r="O163" s="50"/>
      <c r="P163" s="50"/>
    </row>
    <row r="164" spans="1:16" s="3" customFormat="1" ht="15">
      <c r="A164" s="38"/>
      <c r="B164" s="54"/>
      <c r="C164" s="50"/>
      <c r="D164" s="115"/>
      <c r="E164" s="50"/>
      <c r="F164" s="50"/>
      <c r="G164" s="115"/>
      <c r="H164" s="50"/>
      <c r="I164" s="50"/>
      <c r="J164" s="49"/>
      <c r="K164" s="50"/>
      <c r="L164" s="50"/>
      <c r="M164" s="115"/>
      <c r="N164" s="50"/>
      <c r="O164" s="50"/>
      <c r="P164" s="50"/>
    </row>
    <row r="165" spans="1:16" s="3" customFormat="1" ht="15">
      <c r="A165" s="38"/>
      <c r="B165" s="54"/>
      <c r="C165" s="50"/>
      <c r="D165" s="115"/>
      <c r="E165" s="50"/>
      <c r="F165" s="50"/>
      <c r="G165" s="115"/>
      <c r="H165" s="50"/>
      <c r="I165" s="50"/>
      <c r="J165" s="49"/>
      <c r="K165" s="50"/>
      <c r="L165" s="50"/>
      <c r="M165" s="115"/>
      <c r="N165" s="50"/>
      <c r="O165" s="50"/>
      <c r="P165" s="50"/>
    </row>
    <row r="166" spans="1:16" s="3" customFormat="1" ht="15">
      <c r="A166" s="38"/>
      <c r="B166" s="54"/>
      <c r="C166" s="50"/>
      <c r="D166" s="115"/>
      <c r="E166" s="50"/>
      <c r="F166" s="50"/>
      <c r="G166" s="115"/>
      <c r="H166" s="50"/>
      <c r="I166" s="50"/>
      <c r="J166" s="49"/>
      <c r="K166" s="50"/>
      <c r="L166" s="50"/>
      <c r="M166" s="115"/>
      <c r="N166" s="50"/>
      <c r="O166" s="50"/>
      <c r="P166" s="50"/>
    </row>
    <row r="167" spans="1:16" s="3" customFormat="1" ht="15">
      <c r="A167" s="38"/>
      <c r="B167" s="54"/>
      <c r="C167" s="50"/>
      <c r="D167" s="115"/>
      <c r="E167" s="50"/>
      <c r="F167" s="50"/>
      <c r="G167" s="115"/>
      <c r="H167" s="50"/>
      <c r="I167" s="50"/>
      <c r="J167" s="49"/>
      <c r="K167" s="50"/>
      <c r="L167" s="50"/>
      <c r="M167" s="115"/>
      <c r="N167" s="50"/>
      <c r="O167" s="50"/>
      <c r="P167" s="50"/>
    </row>
    <row r="168" spans="1:16" s="3" customFormat="1" ht="15">
      <c r="A168" s="38"/>
      <c r="B168" s="54"/>
      <c r="C168" s="50"/>
      <c r="D168" s="115"/>
      <c r="E168" s="50"/>
      <c r="F168" s="50"/>
      <c r="G168" s="115"/>
      <c r="H168" s="50"/>
      <c r="I168" s="50"/>
      <c r="J168" s="49"/>
      <c r="K168" s="50"/>
      <c r="L168" s="50"/>
      <c r="M168" s="115"/>
      <c r="N168" s="50"/>
      <c r="O168" s="50"/>
      <c r="P168" s="50"/>
    </row>
    <row r="169" spans="1:16" s="3" customFormat="1" ht="15">
      <c r="A169" s="38"/>
      <c r="B169" s="54"/>
      <c r="C169" s="50"/>
      <c r="D169" s="115"/>
      <c r="E169" s="50"/>
      <c r="F169" s="50"/>
      <c r="G169" s="115"/>
      <c r="H169" s="50"/>
      <c r="I169" s="50"/>
      <c r="J169" s="49"/>
      <c r="K169" s="50"/>
      <c r="L169" s="50"/>
      <c r="M169" s="115"/>
      <c r="N169" s="50"/>
      <c r="O169" s="50"/>
      <c r="P169" s="50"/>
    </row>
    <row r="170" spans="1:16" s="3" customFormat="1" ht="15">
      <c r="A170" s="38"/>
      <c r="B170" s="54"/>
      <c r="C170" s="50"/>
      <c r="D170" s="115"/>
      <c r="E170" s="50"/>
      <c r="F170" s="50"/>
      <c r="G170" s="115"/>
      <c r="H170" s="50"/>
      <c r="I170" s="50"/>
      <c r="J170" s="49"/>
      <c r="K170" s="50"/>
      <c r="L170" s="50"/>
      <c r="M170" s="115"/>
      <c r="N170" s="50"/>
      <c r="O170" s="50"/>
      <c r="P170" s="50"/>
    </row>
    <row r="171" spans="1:16" s="3" customFormat="1" ht="15">
      <c r="A171" s="38"/>
      <c r="B171" s="54"/>
      <c r="C171" s="50"/>
      <c r="D171" s="115"/>
      <c r="E171" s="50"/>
      <c r="F171" s="50"/>
      <c r="G171" s="115"/>
      <c r="H171" s="50"/>
      <c r="I171" s="50"/>
      <c r="J171" s="49"/>
      <c r="K171" s="50"/>
      <c r="L171" s="50"/>
      <c r="M171" s="115"/>
      <c r="N171" s="50"/>
      <c r="O171" s="50"/>
      <c r="P171" s="50"/>
    </row>
    <row r="172" spans="1:16" s="3" customFormat="1" ht="15">
      <c r="A172" s="38"/>
      <c r="B172" s="54"/>
      <c r="C172" s="50"/>
      <c r="D172" s="115"/>
      <c r="E172" s="50"/>
      <c r="F172" s="50"/>
      <c r="G172" s="115"/>
      <c r="H172" s="50"/>
      <c r="I172" s="50"/>
      <c r="J172" s="49"/>
      <c r="K172" s="50"/>
      <c r="L172" s="50"/>
      <c r="M172" s="115"/>
      <c r="N172" s="50"/>
      <c r="O172" s="50"/>
      <c r="P172" s="50"/>
    </row>
    <row r="173" spans="1:16" s="3" customFormat="1" ht="15">
      <c r="A173" s="38"/>
      <c r="B173" s="54"/>
      <c r="C173" s="50"/>
      <c r="D173" s="115"/>
      <c r="E173" s="50"/>
      <c r="F173" s="50"/>
      <c r="G173" s="115"/>
      <c r="H173" s="50"/>
      <c r="I173" s="50"/>
      <c r="J173" s="49"/>
      <c r="K173" s="50"/>
      <c r="L173" s="50"/>
      <c r="M173" s="115"/>
      <c r="N173" s="50"/>
      <c r="O173" s="50"/>
      <c r="P173" s="50"/>
    </row>
    <row r="174" spans="1:16" s="3" customFormat="1" ht="15">
      <c r="A174" s="38"/>
      <c r="B174" s="54"/>
      <c r="C174" s="50"/>
      <c r="D174" s="115"/>
      <c r="E174" s="50"/>
      <c r="F174" s="50"/>
      <c r="G174" s="115"/>
      <c r="H174" s="50"/>
      <c r="I174" s="50"/>
      <c r="J174" s="49"/>
      <c r="K174" s="50"/>
      <c r="L174" s="50"/>
      <c r="M174" s="115"/>
      <c r="N174" s="50"/>
      <c r="O174" s="50"/>
      <c r="P174" s="50"/>
    </row>
    <row r="175" spans="1:16" s="3" customFormat="1" ht="15">
      <c r="A175" s="38"/>
      <c r="B175" s="54"/>
      <c r="C175" s="50"/>
      <c r="D175" s="115"/>
      <c r="E175" s="50"/>
      <c r="F175" s="50"/>
      <c r="G175" s="115"/>
      <c r="H175" s="50"/>
      <c r="I175" s="50"/>
      <c r="J175" s="49"/>
      <c r="K175" s="50"/>
      <c r="L175" s="50"/>
      <c r="M175" s="115"/>
      <c r="N175" s="50"/>
      <c r="O175" s="50"/>
      <c r="P175" s="50"/>
    </row>
    <row r="176" spans="1:16" s="3" customFormat="1" ht="15">
      <c r="A176" s="38"/>
      <c r="B176" s="54"/>
      <c r="C176" s="50"/>
      <c r="D176" s="115"/>
      <c r="E176" s="50"/>
      <c r="F176" s="50"/>
      <c r="G176" s="115"/>
      <c r="H176" s="50"/>
      <c r="I176" s="50"/>
      <c r="J176" s="49"/>
      <c r="K176" s="50"/>
      <c r="L176" s="50"/>
      <c r="M176" s="115"/>
      <c r="N176" s="50"/>
      <c r="O176" s="50"/>
      <c r="P176" s="50"/>
    </row>
    <row r="177" spans="1:16" s="3" customFormat="1" ht="15">
      <c r="A177" s="38"/>
      <c r="B177" s="54"/>
      <c r="C177" s="50"/>
      <c r="D177" s="115"/>
      <c r="E177" s="50"/>
      <c r="F177" s="50"/>
      <c r="G177" s="115"/>
      <c r="H177" s="50"/>
      <c r="I177" s="50"/>
      <c r="J177" s="49"/>
      <c r="K177" s="50"/>
      <c r="L177" s="50"/>
      <c r="M177" s="115"/>
      <c r="N177" s="50"/>
      <c r="O177" s="50"/>
      <c r="P177" s="50"/>
    </row>
    <row r="178" spans="1:16" s="3" customFormat="1" ht="15">
      <c r="A178" s="38"/>
      <c r="B178" s="54"/>
      <c r="C178" s="50"/>
      <c r="D178" s="115"/>
      <c r="E178" s="50"/>
      <c r="F178" s="50"/>
      <c r="G178" s="115"/>
      <c r="H178" s="50"/>
      <c r="I178" s="50"/>
      <c r="J178" s="49"/>
      <c r="K178" s="50"/>
      <c r="L178" s="50"/>
      <c r="M178" s="115"/>
      <c r="N178" s="50"/>
      <c r="O178" s="50"/>
      <c r="P178" s="50"/>
    </row>
    <row r="179" spans="1:16" s="3" customFormat="1" ht="15">
      <c r="A179" s="38"/>
      <c r="B179" s="54"/>
      <c r="C179" s="50"/>
      <c r="D179" s="115"/>
      <c r="E179" s="50"/>
      <c r="F179" s="50"/>
      <c r="G179" s="115"/>
      <c r="H179" s="50"/>
      <c r="I179" s="50"/>
      <c r="J179" s="49"/>
      <c r="K179" s="50"/>
      <c r="L179" s="50"/>
      <c r="M179" s="115"/>
      <c r="N179" s="50"/>
      <c r="O179" s="50"/>
      <c r="P179" s="50"/>
    </row>
    <row r="180" spans="1:16" s="3" customFormat="1" ht="15">
      <c r="A180" s="38"/>
      <c r="B180" s="54"/>
      <c r="C180" s="50"/>
      <c r="D180" s="115"/>
      <c r="E180" s="50"/>
      <c r="F180" s="50"/>
      <c r="G180" s="115"/>
      <c r="H180" s="50"/>
      <c r="I180" s="50"/>
      <c r="J180" s="49"/>
      <c r="K180" s="50"/>
      <c r="L180" s="50"/>
      <c r="M180" s="115"/>
      <c r="N180" s="50"/>
      <c r="O180" s="50"/>
      <c r="P180" s="50"/>
    </row>
    <row r="181" spans="1:16" s="3" customFormat="1" ht="15">
      <c r="A181" s="38"/>
      <c r="B181" s="54"/>
      <c r="C181" s="50"/>
      <c r="D181" s="115"/>
      <c r="E181" s="50"/>
      <c r="F181" s="50"/>
      <c r="G181" s="115"/>
      <c r="H181" s="50"/>
      <c r="I181" s="50"/>
      <c r="J181" s="49"/>
      <c r="K181" s="50"/>
      <c r="L181" s="50"/>
      <c r="M181" s="115"/>
      <c r="N181" s="50"/>
      <c r="O181" s="50"/>
      <c r="P181" s="50"/>
    </row>
  </sheetData>
  <sheetProtection/>
  <mergeCells count="51">
    <mergeCell ref="E36:F36"/>
    <mergeCell ref="N2:O2"/>
    <mergeCell ref="N35:O35"/>
    <mergeCell ref="N3:O3"/>
    <mergeCell ref="K36:L36"/>
    <mergeCell ref="G35:G37"/>
    <mergeCell ref="K3:L3"/>
    <mergeCell ref="J2:J4"/>
    <mergeCell ref="J35:J37"/>
    <mergeCell ref="B2:C2"/>
    <mergeCell ref="D2:D4"/>
    <mergeCell ref="E2:F2"/>
    <mergeCell ref="G2:G4"/>
    <mergeCell ref="H2:I2"/>
    <mergeCell ref="H3:I3"/>
    <mergeCell ref="A1:P1"/>
    <mergeCell ref="P2:P4"/>
    <mergeCell ref="M2:M4"/>
    <mergeCell ref="E3:F3"/>
    <mergeCell ref="B3:C3"/>
    <mergeCell ref="K35:L35"/>
    <mergeCell ref="M35:M37"/>
    <mergeCell ref="A35:A37"/>
    <mergeCell ref="A2:A4"/>
    <mergeCell ref="K2:L2"/>
    <mergeCell ref="P35:P37"/>
    <mergeCell ref="H84:I84"/>
    <mergeCell ref="P84:P86"/>
    <mergeCell ref="H36:I36"/>
    <mergeCell ref="M84:M86"/>
    <mergeCell ref="N36:O36"/>
    <mergeCell ref="A112:L112"/>
    <mergeCell ref="A111:C111"/>
    <mergeCell ref="K84:L84"/>
    <mergeCell ref="B84:C84"/>
    <mergeCell ref="H85:I85"/>
    <mergeCell ref="H35:I35"/>
    <mergeCell ref="E85:F85"/>
    <mergeCell ref="K85:L85"/>
    <mergeCell ref="E35:F35"/>
    <mergeCell ref="B35:C35"/>
    <mergeCell ref="A84:A86"/>
    <mergeCell ref="B85:C85"/>
    <mergeCell ref="D35:D37"/>
    <mergeCell ref="B36:C36"/>
    <mergeCell ref="N84:O84"/>
    <mergeCell ref="D84:D86"/>
    <mergeCell ref="J84:J86"/>
    <mergeCell ref="E84:F84"/>
    <mergeCell ref="N85:O85"/>
    <mergeCell ref="G84:G86"/>
  </mergeCells>
  <printOptions/>
  <pageMargins left="0.86" right="0.34" top="0.6" bottom="0.38" header="0.5" footer="0.28"/>
  <pageSetup horizontalDpi="600" verticalDpi="600" orientation="landscape" paperSize="9" scale="61" r:id="rId1"/>
  <rowBreaks count="2" manualBreakCount="2">
    <brk id="34" max="15" man="1"/>
    <brk id="8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115" zoomScaleNormal="115" zoomScaleSheetLayoutView="115" workbookViewId="0" topLeftCell="A1">
      <selection activeCell="B56" sqref="B56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3.75390625" style="0" customWidth="1"/>
    <col min="8" max="8" width="6.25390625" style="0" customWidth="1"/>
    <col min="9" max="9" width="8.50390625" style="0" customWidth="1"/>
    <col min="10" max="14" width="3.50390625" style="0" customWidth="1"/>
    <col min="15" max="15" width="6.25390625" style="22" customWidth="1"/>
    <col min="16" max="16" width="3.375" style="0" customWidth="1"/>
  </cols>
  <sheetData>
    <row r="1" spans="1:9" ht="16.5" customHeight="1">
      <c r="A1" s="420" t="s">
        <v>198</v>
      </c>
      <c r="B1" s="421"/>
      <c r="C1" s="421"/>
      <c r="D1" s="421"/>
      <c r="E1" s="421"/>
      <c r="F1" s="421"/>
      <c r="G1" s="421"/>
      <c r="H1" s="421"/>
      <c r="I1" s="421"/>
    </row>
    <row r="2" spans="1:9" ht="16.5" customHeight="1">
      <c r="A2" s="398" t="s">
        <v>247</v>
      </c>
      <c r="B2" s="399"/>
      <c r="C2" s="399"/>
      <c r="D2" s="399"/>
      <c r="E2" s="399"/>
      <c r="F2" s="399"/>
      <c r="G2" s="399"/>
      <c r="H2" s="399"/>
      <c r="I2" s="400"/>
    </row>
    <row r="3" spans="1:15" ht="12.75">
      <c r="A3" s="403" t="s">
        <v>28</v>
      </c>
      <c r="B3" s="403"/>
      <c r="C3" s="387" t="s">
        <v>16</v>
      </c>
      <c r="D3" s="387"/>
      <c r="E3" s="387"/>
      <c r="F3" s="387"/>
      <c r="G3" s="387"/>
      <c r="H3" s="403" t="s">
        <v>1</v>
      </c>
      <c r="I3" s="403" t="s">
        <v>2</v>
      </c>
      <c r="J3" s="451" t="s">
        <v>216</v>
      </c>
      <c r="K3" s="452"/>
      <c r="L3" s="452"/>
      <c r="M3" s="452"/>
      <c r="N3" s="452"/>
      <c r="O3" s="452"/>
    </row>
    <row r="4" spans="1:15" ht="13.5" thickBot="1">
      <c r="A4" s="404"/>
      <c r="B4" s="404"/>
      <c r="C4" s="125">
        <v>1</v>
      </c>
      <c r="D4" s="128">
        <v>2</v>
      </c>
      <c r="E4" s="128">
        <v>3</v>
      </c>
      <c r="F4" s="128">
        <v>4</v>
      </c>
      <c r="G4" s="128">
        <v>5</v>
      </c>
      <c r="H4" s="404"/>
      <c r="I4" s="404"/>
      <c r="J4" s="453"/>
      <c r="K4" s="454"/>
      <c r="L4" s="454"/>
      <c r="M4" s="454"/>
      <c r="N4" s="454"/>
      <c r="O4" s="454"/>
    </row>
    <row r="5" spans="1:15" ht="26.25" thickBot="1">
      <c r="A5" s="79" t="s">
        <v>3</v>
      </c>
      <c r="B5" s="80" t="s">
        <v>110</v>
      </c>
      <c r="C5" s="81">
        <v>16</v>
      </c>
      <c r="D5" s="81">
        <v>16</v>
      </c>
      <c r="E5" s="81">
        <v>14</v>
      </c>
      <c r="F5" s="81">
        <v>12</v>
      </c>
      <c r="G5" s="82"/>
      <c r="H5" s="82">
        <f>SUM(C5:G5)</f>
        <v>58</v>
      </c>
      <c r="I5" s="147">
        <f>SUM(H5:H5)</f>
        <v>58</v>
      </c>
      <c r="J5" s="121"/>
      <c r="K5" s="121"/>
      <c r="L5" s="121"/>
      <c r="M5" s="121"/>
      <c r="N5" s="121"/>
      <c r="O5" s="227"/>
    </row>
    <row r="6" spans="1:15" ht="25.5">
      <c r="A6" s="335" t="s">
        <v>4</v>
      </c>
      <c r="B6" s="63" t="s">
        <v>111</v>
      </c>
      <c r="C6" s="64">
        <v>9</v>
      </c>
      <c r="D6" s="64">
        <v>5</v>
      </c>
      <c r="E6" s="64">
        <v>5</v>
      </c>
      <c r="F6" s="64">
        <v>8</v>
      </c>
      <c r="G6" s="65"/>
      <c r="H6" s="86">
        <f aca="true" t="shared" si="0" ref="H6:H52">SUM(C6:G6)</f>
        <v>27</v>
      </c>
      <c r="I6" s="432">
        <f>SUM(H6:H8)</f>
        <v>71</v>
      </c>
      <c r="J6" s="121"/>
      <c r="K6" s="121"/>
      <c r="L6" s="121"/>
      <c r="M6" s="121"/>
      <c r="N6" s="121"/>
      <c r="O6" s="227"/>
    </row>
    <row r="7" spans="1:15" ht="38.25">
      <c r="A7" s="341"/>
      <c r="B7" s="283" t="s">
        <v>220</v>
      </c>
      <c r="C7" s="156">
        <v>8</v>
      </c>
      <c r="D7" s="156"/>
      <c r="E7" s="156"/>
      <c r="F7" s="156"/>
      <c r="G7" s="156"/>
      <c r="H7" s="157">
        <f t="shared" si="0"/>
        <v>8</v>
      </c>
      <c r="I7" s="433"/>
      <c r="J7" s="121"/>
      <c r="K7" s="121"/>
      <c r="L7" s="121"/>
      <c r="M7" s="121"/>
      <c r="N7" s="121"/>
      <c r="O7" s="227"/>
    </row>
    <row r="8" spans="1:15" ht="26.25" thickBot="1">
      <c r="A8" s="336"/>
      <c r="B8" s="284" t="s">
        <v>174</v>
      </c>
      <c r="C8" s="165">
        <v>11</v>
      </c>
      <c r="D8" s="165">
        <v>8</v>
      </c>
      <c r="E8" s="165">
        <v>9</v>
      </c>
      <c r="F8" s="165">
        <v>8</v>
      </c>
      <c r="G8" s="164">
        <v>0</v>
      </c>
      <c r="H8" s="155">
        <f t="shared" si="0"/>
        <v>36</v>
      </c>
      <c r="I8" s="439"/>
      <c r="J8" s="121"/>
      <c r="K8" s="121"/>
      <c r="L8" s="121"/>
      <c r="M8" s="121"/>
      <c r="N8" s="121"/>
      <c r="O8" s="227"/>
    </row>
    <row r="9" spans="1:15" ht="13.5" thickBot="1">
      <c r="A9" s="79" t="s">
        <v>5</v>
      </c>
      <c r="B9" s="80" t="s">
        <v>55</v>
      </c>
      <c r="C9" s="81">
        <v>10</v>
      </c>
      <c r="D9" s="81">
        <v>11</v>
      </c>
      <c r="E9" s="81">
        <v>9</v>
      </c>
      <c r="F9" s="81">
        <v>9</v>
      </c>
      <c r="G9" s="82"/>
      <c r="H9" s="82">
        <f t="shared" si="0"/>
        <v>39</v>
      </c>
      <c r="I9" s="147">
        <f>SUM(H9:H9)</f>
        <v>39</v>
      </c>
      <c r="J9" s="121"/>
      <c r="K9" s="121"/>
      <c r="L9" s="121"/>
      <c r="M9" s="121"/>
      <c r="N9" s="121"/>
      <c r="O9" s="227"/>
    </row>
    <row r="10" spans="1:15" ht="12.75">
      <c r="A10" s="353" t="s">
        <v>6</v>
      </c>
      <c r="B10" s="84" t="s">
        <v>56</v>
      </c>
      <c r="C10" s="102">
        <v>13</v>
      </c>
      <c r="D10" s="102">
        <v>8</v>
      </c>
      <c r="E10" s="102">
        <v>5</v>
      </c>
      <c r="F10" s="102">
        <v>12</v>
      </c>
      <c r="G10" s="103"/>
      <c r="H10" s="86">
        <f t="shared" si="0"/>
        <v>38</v>
      </c>
      <c r="I10" s="448">
        <f>SUM(H10:H13)</f>
        <v>102</v>
      </c>
      <c r="J10" s="121"/>
      <c r="K10" s="121"/>
      <c r="L10" s="121"/>
      <c r="M10" s="121"/>
      <c r="N10" s="121"/>
      <c r="O10" s="227"/>
    </row>
    <row r="11" spans="1:15" ht="12.75">
      <c r="A11" s="341"/>
      <c r="B11" s="29" t="s">
        <v>76</v>
      </c>
      <c r="C11" s="32">
        <v>7</v>
      </c>
      <c r="D11" s="32">
        <v>5</v>
      </c>
      <c r="E11" s="32">
        <v>7</v>
      </c>
      <c r="F11" s="32">
        <v>10</v>
      </c>
      <c r="G11" s="27"/>
      <c r="H11" s="27">
        <f>SUM(C11:G11)</f>
        <v>29</v>
      </c>
      <c r="I11" s="449"/>
      <c r="J11" s="121"/>
      <c r="K11" s="121"/>
      <c r="L11" s="121"/>
      <c r="M11" s="121"/>
      <c r="N11" s="121"/>
      <c r="O11" s="227"/>
    </row>
    <row r="12" spans="1:15" ht="25.5">
      <c r="A12" s="341"/>
      <c r="B12" s="283" t="s">
        <v>194</v>
      </c>
      <c r="C12" s="156">
        <v>9</v>
      </c>
      <c r="D12" s="156">
        <v>14</v>
      </c>
      <c r="E12" s="156">
        <v>10</v>
      </c>
      <c r="F12" s="156">
        <v>0</v>
      </c>
      <c r="G12" s="157">
        <v>0</v>
      </c>
      <c r="H12" s="157">
        <f t="shared" si="0"/>
        <v>33</v>
      </c>
      <c r="I12" s="449"/>
      <c r="J12" s="121"/>
      <c r="K12" s="121"/>
      <c r="L12" s="121"/>
      <c r="M12" s="121"/>
      <c r="N12" s="121"/>
      <c r="O12" s="227"/>
    </row>
    <row r="13" spans="1:15" ht="13.5" thickBot="1">
      <c r="A13" s="354"/>
      <c r="B13" s="101" t="s">
        <v>204</v>
      </c>
      <c r="C13" s="73">
        <v>1</v>
      </c>
      <c r="D13" s="73">
        <v>1</v>
      </c>
      <c r="E13" s="73">
        <v>0</v>
      </c>
      <c r="F13" s="73">
        <v>0</v>
      </c>
      <c r="G13" s="59">
        <v>0</v>
      </c>
      <c r="H13" s="103">
        <f>SUM(C13:G13)</f>
        <v>2</v>
      </c>
      <c r="I13" s="450"/>
      <c r="J13" s="121"/>
      <c r="K13" s="121"/>
      <c r="L13" s="121"/>
      <c r="M13" s="121"/>
      <c r="N13" s="121"/>
      <c r="O13" s="227"/>
    </row>
    <row r="14" spans="1:15" ht="12.75">
      <c r="A14" s="353" t="s">
        <v>7</v>
      </c>
      <c r="B14" s="63" t="s">
        <v>58</v>
      </c>
      <c r="C14" s="64">
        <v>58</v>
      </c>
      <c r="D14" s="64">
        <v>59</v>
      </c>
      <c r="E14" s="64">
        <v>78</v>
      </c>
      <c r="F14" s="64">
        <v>56</v>
      </c>
      <c r="G14" s="65"/>
      <c r="H14" s="65">
        <f t="shared" si="0"/>
        <v>251</v>
      </c>
      <c r="I14" s="355">
        <f>SUM(H14:H15)</f>
        <v>261</v>
      </c>
      <c r="J14" s="121"/>
      <c r="K14" s="121"/>
      <c r="L14" s="121"/>
      <c r="M14" s="121"/>
      <c r="N14" s="121"/>
      <c r="O14" s="227"/>
    </row>
    <row r="15" spans="1:15" ht="26.25" thickBot="1">
      <c r="A15" s="354"/>
      <c r="B15" s="106" t="s">
        <v>223</v>
      </c>
      <c r="C15" s="131">
        <v>10</v>
      </c>
      <c r="D15" s="131"/>
      <c r="E15" s="131"/>
      <c r="F15" s="131"/>
      <c r="G15" s="132"/>
      <c r="H15" s="107">
        <f t="shared" si="0"/>
        <v>10</v>
      </c>
      <c r="I15" s="350"/>
      <c r="J15" s="121"/>
      <c r="K15" s="121"/>
      <c r="L15" s="121"/>
      <c r="M15" s="121"/>
      <c r="N15" s="121"/>
      <c r="O15" s="227"/>
    </row>
    <row r="16" spans="1:15" ht="12.75">
      <c r="A16" s="353" t="s">
        <v>8</v>
      </c>
      <c r="B16" s="63" t="s">
        <v>59</v>
      </c>
      <c r="C16" s="65">
        <v>45</v>
      </c>
      <c r="D16" s="65">
        <v>59</v>
      </c>
      <c r="E16" s="65">
        <v>43</v>
      </c>
      <c r="F16" s="64">
        <v>26</v>
      </c>
      <c r="G16" s="65"/>
      <c r="H16" s="65">
        <f t="shared" si="0"/>
        <v>173</v>
      </c>
      <c r="I16" s="441">
        <f>SUM(H16:H17)</f>
        <v>200</v>
      </c>
      <c r="J16" s="121"/>
      <c r="K16" s="121"/>
      <c r="L16" s="121"/>
      <c r="M16" s="121"/>
      <c r="N16" s="121"/>
      <c r="O16" s="227"/>
    </row>
    <row r="17" spans="1:15" ht="39" thickBot="1">
      <c r="A17" s="354"/>
      <c r="B17" s="285" t="s">
        <v>221</v>
      </c>
      <c r="C17" s="159">
        <v>27</v>
      </c>
      <c r="D17" s="159"/>
      <c r="E17" s="159"/>
      <c r="F17" s="158"/>
      <c r="G17" s="159"/>
      <c r="H17" s="155">
        <f>SUM(C17:G17)</f>
        <v>27</v>
      </c>
      <c r="I17" s="443"/>
      <c r="J17" s="121"/>
      <c r="K17" s="121"/>
      <c r="L17" s="121"/>
      <c r="M17" s="121"/>
      <c r="N17" s="121"/>
      <c r="O17" s="227"/>
    </row>
    <row r="18" spans="1:15" ht="26.25" thickBot="1">
      <c r="A18" s="79" t="s">
        <v>19</v>
      </c>
      <c r="B18" s="80" t="s">
        <v>119</v>
      </c>
      <c r="C18" s="81">
        <v>21</v>
      </c>
      <c r="D18" s="81">
        <v>14</v>
      </c>
      <c r="E18" s="81">
        <v>25</v>
      </c>
      <c r="F18" s="81">
        <v>9</v>
      </c>
      <c r="G18" s="82"/>
      <c r="H18" s="82">
        <f t="shared" si="0"/>
        <v>69</v>
      </c>
      <c r="I18" s="148">
        <f>SUM(H18:H18)</f>
        <v>69</v>
      </c>
      <c r="J18" s="121"/>
      <c r="K18" s="121"/>
      <c r="L18" s="121"/>
      <c r="M18" s="121"/>
      <c r="N18" s="121"/>
      <c r="O18" s="227"/>
    </row>
    <row r="19" spans="1:15" ht="12.75">
      <c r="A19" s="353" t="s">
        <v>136</v>
      </c>
      <c r="B19" s="63" t="s">
        <v>57</v>
      </c>
      <c r="C19" s="64">
        <v>14</v>
      </c>
      <c r="D19" s="64">
        <v>0</v>
      </c>
      <c r="E19" s="64">
        <v>9</v>
      </c>
      <c r="F19" s="64">
        <v>9</v>
      </c>
      <c r="G19" s="65"/>
      <c r="H19" s="86">
        <f t="shared" si="0"/>
        <v>32</v>
      </c>
      <c r="I19" s="435">
        <f>SUM(H19:H25)</f>
        <v>261</v>
      </c>
      <c r="J19" s="121"/>
      <c r="K19" s="121"/>
      <c r="L19" s="121"/>
      <c r="M19" s="121"/>
      <c r="N19" s="121"/>
      <c r="O19" s="227"/>
    </row>
    <row r="20" spans="1:15" ht="12.75">
      <c r="A20" s="341"/>
      <c r="B20" s="29" t="s">
        <v>77</v>
      </c>
      <c r="C20" s="32">
        <v>7</v>
      </c>
      <c r="D20" s="32">
        <v>12</v>
      </c>
      <c r="E20" s="32">
        <v>20</v>
      </c>
      <c r="F20" s="32">
        <v>24</v>
      </c>
      <c r="G20" s="27"/>
      <c r="H20" s="27">
        <f>SUM(C20:G20)</f>
        <v>63</v>
      </c>
      <c r="I20" s="433"/>
      <c r="J20" s="121"/>
      <c r="K20" s="121"/>
      <c r="L20" s="121"/>
      <c r="M20" s="121"/>
      <c r="N20" s="121"/>
      <c r="O20" s="227"/>
    </row>
    <row r="21" spans="1:15" ht="25.5">
      <c r="A21" s="341"/>
      <c r="B21" s="292" t="s">
        <v>117</v>
      </c>
      <c r="C21" s="293">
        <v>17</v>
      </c>
      <c r="D21" s="293">
        <v>16</v>
      </c>
      <c r="E21" s="293">
        <v>5</v>
      </c>
      <c r="F21" s="293">
        <v>10</v>
      </c>
      <c r="G21" s="294"/>
      <c r="H21" s="294">
        <f t="shared" si="0"/>
        <v>48</v>
      </c>
      <c r="I21" s="433"/>
      <c r="J21" s="121"/>
      <c r="K21" s="121"/>
      <c r="L21" s="121"/>
      <c r="M21" s="121"/>
      <c r="N21" s="121"/>
      <c r="O21" s="227"/>
    </row>
    <row r="22" spans="1:15" ht="25.5">
      <c r="A22" s="341"/>
      <c r="B22" s="287" t="s">
        <v>118</v>
      </c>
      <c r="C22" s="249">
        <v>10</v>
      </c>
      <c r="D22" s="249">
        <v>9</v>
      </c>
      <c r="E22" s="249">
        <v>9</v>
      </c>
      <c r="F22" s="249">
        <v>10</v>
      </c>
      <c r="G22" s="288"/>
      <c r="H22" s="167">
        <f t="shared" si="0"/>
        <v>38</v>
      </c>
      <c r="I22" s="433"/>
      <c r="J22" s="121"/>
      <c r="K22" s="121"/>
      <c r="L22" s="121"/>
      <c r="M22" s="121"/>
      <c r="N22" s="121"/>
      <c r="O22" s="227"/>
    </row>
    <row r="23" spans="1:15" ht="25.5">
      <c r="A23" s="341"/>
      <c r="B23" s="287" t="s">
        <v>218</v>
      </c>
      <c r="C23" s="249">
        <v>11</v>
      </c>
      <c r="D23" s="249"/>
      <c r="E23" s="249"/>
      <c r="F23" s="249"/>
      <c r="G23" s="249"/>
      <c r="H23" s="151">
        <f t="shared" si="0"/>
        <v>11</v>
      </c>
      <c r="I23" s="433"/>
      <c r="J23" s="121"/>
      <c r="K23" s="121"/>
      <c r="L23" s="121"/>
      <c r="M23" s="121"/>
      <c r="N23" s="121"/>
      <c r="O23" s="227"/>
    </row>
    <row r="24" spans="1:15" ht="25.5">
      <c r="A24" s="341"/>
      <c r="B24" s="60" t="s">
        <v>219</v>
      </c>
      <c r="C24" s="61">
        <v>15</v>
      </c>
      <c r="D24" s="61"/>
      <c r="E24" s="61"/>
      <c r="F24" s="61"/>
      <c r="G24" s="61"/>
      <c r="H24" s="27">
        <f t="shared" si="0"/>
        <v>15</v>
      </c>
      <c r="I24" s="433"/>
      <c r="J24" s="121"/>
      <c r="K24" s="121"/>
      <c r="L24" s="121"/>
      <c r="M24" s="121"/>
      <c r="N24" s="121"/>
      <c r="O24" s="227"/>
    </row>
    <row r="25" spans="1:15" ht="13.5" thickBot="1">
      <c r="A25" s="354"/>
      <c r="B25" s="67" t="s">
        <v>60</v>
      </c>
      <c r="C25" s="68">
        <v>16</v>
      </c>
      <c r="D25" s="68">
        <v>9</v>
      </c>
      <c r="E25" s="68">
        <v>9</v>
      </c>
      <c r="F25" s="68">
        <v>20</v>
      </c>
      <c r="G25" s="69"/>
      <c r="H25" s="69">
        <f t="shared" si="0"/>
        <v>54</v>
      </c>
      <c r="I25" s="436"/>
      <c r="J25" s="121"/>
      <c r="K25" s="121"/>
      <c r="L25" s="121"/>
      <c r="M25" s="121"/>
      <c r="N25" s="121"/>
      <c r="O25" s="227"/>
    </row>
    <row r="26" spans="1:15" ht="12.75">
      <c r="A26" s="335" t="s">
        <v>9</v>
      </c>
      <c r="B26" s="63" t="s">
        <v>63</v>
      </c>
      <c r="C26" s="64">
        <v>4</v>
      </c>
      <c r="D26" s="64">
        <v>4</v>
      </c>
      <c r="E26" s="64">
        <v>4</v>
      </c>
      <c r="F26" s="64">
        <v>5</v>
      </c>
      <c r="G26" s="65"/>
      <c r="H26" s="86">
        <f t="shared" si="0"/>
        <v>17</v>
      </c>
      <c r="I26" s="333">
        <f>SUM(H26:H27)</f>
        <v>36</v>
      </c>
      <c r="J26" s="203"/>
      <c r="K26" s="121"/>
      <c r="L26" s="121"/>
      <c r="M26" s="121"/>
      <c r="N26" s="121"/>
      <c r="O26" s="227"/>
    </row>
    <row r="27" spans="1:15" ht="13.5" thickBot="1">
      <c r="A27" s="336"/>
      <c r="B27" s="67" t="s">
        <v>64</v>
      </c>
      <c r="C27" s="68">
        <v>5</v>
      </c>
      <c r="D27" s="68">
        <v>6</v>
      </c>
      <c r="E27" s="68">
        <v>5</v>
      </c>
      <c r="F27" s="68">
        <v>3</v>
      </c>
      <c r="G27" s="69"/>
      <c r="H27" s="69">
        <f t="shared" si="0"/>
        <v>19</v>
      </c>
      <c r="I27" s="334"/>
      <c r="J27" s="203"/>
      <c r="K27" s="121"/>
      <c r="L27" s="121"/>
      <c r="M27" s="121"/>
      <c r="N27" s="121"/>
      <c r="O27" s="227"/>
    </row>
    <row r="28" spans="1:15" ht="25.5">
      <c r="A28" s="341" t="s">
        <v>137</v>
      </c>
      <c r="B28" s="101" t="s">
        <v>177</v>
      </c>
      <c r="C28" s="102">
        <v>0</v>
      </c>
      <c r="D28" s="102">
        <v>9</v>
      </c>
      <c r="E28" s="102">
        <v>6</v>
      </c>
      <c r="F28" s="102">
        <v>0</v>
      </c>
      <c r="G28" s="103"/>
      <c r="H28" s="103">
        <f t="shared" si="0"/>
        <v>15</v>
      </c>
      <c r="I28" s="433">
        <f>SUM(H28:H33)</f>
        <v>204</v>
      </c>
      <c r="J28" s="121"/>
      <c r="K28" s="121"/>
      <c r="L28" s="121"/>
      <c r="M28" s="121"/>
      <c r="N28" s="121"/>
      <c r="O28" s="227"/>
    </row>
    <row r="29" spans="1:15" ht="12.75">
      <c r="A29" s="341"/>
      <c r="B29" s="29" t="s">
        <v>62</v>
      </c>
      <c r="C29" s="32">
        <v>11</v>
      </c>
      <c r="D29" s="32">
        <v>9</v>
      </c>
      <c r="E29" s="32">
        <v>9</v>
      </c>
      <c r="F29" s="32">
        <v>3</v>
      </c>
      <c r="G29" s="27"/>
      <c r="H29" s="58">
        <f t="shared" si="0"/>
        <v>32</v>
      </c>
      <c r="I29" s="433"/>
      <c r="J29" s="121"/>
      <c r="K29" s="121"/>
      <c r="L29" s="121"/>
      <c r="M29" s="121"/>
      <c r="N29" s="121"/>
      <c r="O29" s="227"/>
    </row>
    <row r="30" spans="1:15" ht="25.5">
      <c r="A30" s="341"/>
      <c r="B30" s="29" t="s">
        <v>166</v>
      </c>
      <c r="C30" s="32">
        <v>5</v>
      </c>
      <c r="D30" s="32">
        <v>8</v>
      </c>
      <c r="E30" s="32">
        <v>3</v>
      </c>
      <c r="F30" s="32">
        <v>5</v>
      </c>
      <c r="G30" s="27"/>
      <c r="H30" s="58">
        <f t="shared" si="0"/>
        <v>21</v>
      </c>
      <c r="I30" s="433"/>
      <c r="J30" s="121"/>
      <c r="K30" s="121"/>
      <c r="L30" s="121"/>
      <c r="M30" s="121"/>
      <c r="N30" s="121"/>
      <c r="O30" s="227"/>
    </row>
    <row r="31" spans="1:15" ht="12.75">
      <c r="A31" s="341"/>
      <c r="B31" s="29" t="s">
        <v>67</v>
      </c>
      <c r="C31" s="32">
        <v>17</v>
      </c>
      <c r="D31" s="32">
        <v>14</v>
      </c>
      <c r="E31" s="32">
        <v>7</v>
      </c>
      <c r="F31" s="32">
        <v>7</v>
      </c>
      <c r="G31" s="27"/>
      <c r="H31" s="58">
        <f t="shared" si="0"/>
        <v>45</v>
      </c>
      <c r="I31" s="433"/>
      <c r="J31" s="121"/>
      <c r="K31" s="121"/>
      <c r="L31" s="121"/>
      <c r="M31" s="121"/>
      <c r="N31" s="121"/>
      <c r="O31" s="227"/>
    </row>
    <row r="32" spans="1:15" ht="12.75">
      <c r="A32" s="341"/>
      <c r="B32" s="29" t="s">
        <v>61</v>
      </c>
      <c r="C32" s="32">
        <v>16</v>
      </c>
      <c r="D32" s="32">
        <v>15</v>
      </c>
      <c r="E32" s="32">
        <v>10</v>
      </c>
      <c r="F32" s="32">
        <v>10</v>
      </c>
      <c r="G32" s="27"/>
      <c r="H32" s="27">
        <f t="shared" si="0"/>
        <v>51</v>
      </c>
      <c r="I32" s="433"/>
      <c r="J32" s="121"/>
      <c r="K32" s="121"/>
      <c r="L32" s="121"/>
      <c r="M32" s="121"/>
      <c r="N32" s="121"/>
      <c r="O32" s="227"/>
    </row>
    <row r="33" spans="1:15" ht="26.25" thickBot="1">
      <c r="A33" s="341"/>
      <c r="B33" s="285" t="s">
        <v>172</v>
      </c>
      <c r="C33" s="158">
        <v>10</v>
      </c>
      <c r="D33" s="158">
        <v>15</v>
      </c>
      <c r="E33" s="158">
        <v>8</v>
      </c>
      <c r="F33" s="158">
        <v>7</v>
      </c>
      <c r="G33" s="159"/>
      <c r="H33" s="155">
        <f t="shared" si="0"/>
        <v>40</v>
      </c>
      <c r="I33" s="433"/>
      <c r="J33" s="121"/>
      <c r="K33" s="121"/>
      <c r="L33" s="121"/>
      <c r="M33" s="121"/>
      <c r="N33" s="121"/>
      <c r="O33" s="227"/>
    </row>
    <row r="34" spans="1:15" ht="12.75">
      <c r="A34" s="353" t="s">
        <v>138</v>
      </c>
      <c r="B34" s="74" t="s">
        <v>163</v>
      </c>
      <c r="C34" s="75">
        <v>52</v>
      </c>
      <c r="D34" s="75">
        <v>58</v>
      </c>
      <c r="E34" s="75">
        <v>72</v>
      </c>
      <c r="F34" s="76">
        <v>49</v>
      </c>
      <c r="G34" s="76">
        <v>74</v>
      </c>
      <c r="H34" s="76">
        <f t="shared" si="0"/>
        <v>305</v>
      </c>
      <c r="I34" s="435">
        <f>SUM(H34:H35)</f>
        <v>467</v>
      </c>
      <c r="J34" s="121"/>
      <c r="K34" s="121"/>
      <c r="L34" s="121"/>
      <c r="M34" s="121"/>
      <c r="N34" s="121"/>
      <c r="O34" s="227"/>
    </row>
    <row r="35" spans="1:15" ht="13.5" thickBot="1">
      <c r="A35" s="354"/>
      <c r="B35" s="106" t="s">
        <v>162</v>
      </c>
      <c r="C35" s="107">
        <v>21</v>
      </c>
      <c r="D35" s="107">
        <v>40</v>
      </c>
      <c r="E35" s="107">
        <v>37</v>
      </c>
      <c r="F35" s="107">
        <v>31</v>
      </c>
      <c r="G35" s="107">
        <v>33</v>
      </c>
      <c r="H35" s="107">
        <f t="shared" si="0"/>
        <v>162</v>
      </c>
      <c r="I35" s="436"/>
      <c r="J35" s="121"/>
      <c r="K35" s="121"/>
      <c r="L35" s="121"/>
      <c r="M35" s="121"/>
      <c r="N35" s="121"/>
      <c r="O35" s="227"/>
    </row>
    <row r="36" spans="1:15" ht="12.75">
      <c r="A36" s="335" t="s">
        <v>10</v>
      </c>
      <c r="B36" s="63" t="s">
        <v>79</v>
      </c>
      <c r="C36" s="64">
        <v>2</v>
      </c>
      <c r="D36" s="64">
        <v>6</v>
      </c>
      <c r="E36" s="64">
        <v>4</v>
      </c>
      <c r="F36" s="64">
        <v>6</v>
      </c>
      <c r="G36" s="65"/>
      <c r="H36" s="65">
        <f t="shared" si="0"/>
        <v>18</v>
      </c>
      <c r="I36" s="432">
        <f>SUM(H36:H38)</f>
        <v>79</v>
      </c>
      <c r="J36" s="121"/>
      <c r="K36" s="121"/>
      <c r="L36" s="121"/>
      <c r="M36" s="121"/>
      <c r="N36" s="121"/>
      <c r="O36" s="227"/>
    </row>
    <row r="37" spans="1:15" ht="25.5">
      <c r="A37" s="341"/>
      <c r="B37" s="283" t="s">
        <v>169</v>
      </c>
      <c r="C37" s="158">
        <v>6</v>
      </c>
      <c r="D37" s="158">
        <v>7</v>
      </c>
      <c r="E37" s="158">
        <v>6</v>
      </c>
      <c r="F37" s="158">
        <v>6</v>
      </c>
      <c r="G37" s="159"/>
      <c r="H37" s="160">
        <f t="shared" si="0"/>
        <v>25</v>
      </c>
      <c r="I37" s="433"/>
      <c r="J37" s="121"/>
      <c r="K37" s="121"/>
      <c r="L37" s="121"/>
      <c r="M37" s="121"/>
      <c r="N37" s="121"/>
      <c r="O37" s="227"/>
    </row>
    <row r="38" spans="1:15" ht="15.75" customHeight="1" thickBot="1">
      <c r="A38" s="336"/>
      <c r="B38" s="67" t="s">
        <v>68</v>
      </c>
      <c r="C38" s="69">
        <v>17</v>
      </c>
      <c r="D38" s="69">
        <v>3</v>
      </c>
      <c r="E38" s="69">
        <v>8</v>
      </c>
      <c r="F38" s="68">
        <v>8</v>
      </c>
      <c r="G38" s="69"/>
      <c r="H38" s="96">
        <f t="shared" si="0"/>
        <v>36</v>
      </c>
      <c r="I38" s="439"/>
      <c r="J38" s="121"/>
      <c r="K38" s="121"/>
      <c r="L38" s="121"/>
      <c r="M38" s="121"/>
      <c r="N38" s="121"/>
      <c r="O38" s="227"/>
    </row>
    <row r="39" spans="1:15" ht="12.75">
      <c r="A39" s="335" t="s">
        <v>32</v>
      </c>
      <c r="B39" s="63" t="s">
        <v>69</v>
      </c>
      <c r="C39" s="64">
        <v>2</v>
      </c>
      <c r="D39" s="64">
        <v>9</v>
      </c>
      <c r="E39" s="64">
        <v>3</v>
      </c>
      <c r="F39" s="64">
        <v>2</v>
      </c>
      <c r="G39" s="65"/>
      <c r="H39" s="65">
        <f t="shared" si="0"/>
        <v>16</v>
      </c>
      <c r="I39" s="432">
        <f>SUM(H39:H42)</f>
        <v>54</v>
      </c>
      <c r="J39" s="121"/>
      <c r="K39" s="121"/>
      <c r="L39" s="121"/>
      <c r="M39" s="121"/>
      <c r="N39" s="121"/>
      <c r="O39" s="227"/>
    </row>
    <row r="40" spans="1:16" ht="12.75">
      <c r="A40" s="351"/>
      <c r="B40" s="29" t="s">
        <v>70</v>
      </c>
      <c r="C40" s="32">
        <v>7</v>
      </c>
      <c r="D40" s="32">
        <v>6</v>
      </c>
      <c r="E40" s="32">
        <v>4</v>
      </c>
      <c r="F40" s="32">
        <v>5</v>
      </c>
      <c r="G40" s="27"/>
      <c r="H40" s="59">
        <f t="shared" si="0"/>
        <v>22</v>
      </c>
      <c r="I40" s="440"/>
      <c r="J40" s="121"/>
      <c r="K40" s="121"/>
      <c r="L40" s="121"/>
      <c r="M40" s="121"/>
      <c r="N40" s="121"/>
      <c r="O40" s="227"/>
      <c r="P40" s="248"/>
    </row>
    <row r="41" spans="1:16" ht="26.25">
      <c r="A41" s="352"/>
      <c r="B41" s="286" t="s">
        <v>222</v>
      </c>
      <c r="C41" s="234">
        <v>11</v>
      </c>
      <c r="D41" s="234"/>
      <c r="E41" s="234"/>
      <c r="F41" s="234"/>
      <c r="G41" s="234"/>
      <c r="H41" s="157">
        <f t="shared" si="0"/>
        <v>11</v>
      </c>
      <c r="I41" s="434"/>
      <c r="J41" s="121"/>
      <c r="K41" s="121"/>
      <c r="L41" s="121"/>
      <c r="M41" s="121"/>
      <c r="N41" s="121"/>
      <c r="O41" s="227"/>
      <c r="P41" s="248"/>
    </row>
    <row r="42" spans="1:15" ht="13.5" thickBot="1">
      <c r="A42" s="336"/>
      <c r="B42" s="67" t="s">
        <v>71</v>
      </c>
      <c r="C42" s="68">
        <v>3</v>
      </c>
      <c r="D42" s="68">
        <v>0</v>
      </c>
      <c r="E42" s="68">
        <v>2</v>
      </c>
      <c r="F42" s="68">
        <v>0</v>
      </c>
      <c r="G42" s="69"/>
      <c r="H42" s="96">
        <f t="shared" si="0"/>
        <v>5</v>
      </c>
      <c r="I42" s="439"/>
      <c r="J42" s="121"/>
      <c r="K42" s="121"/>
      <c r="L42" s="121"/>
      <c r="M42" s="121"/>
      <c r="N42" s="121"/>
      <c r="O42" s="227"/>
    </row>
    <row r="43" spans="1:15" ht="12.75">
      <c r="A43" s="353" t="s">
        <v>215</v>
      </c>
      <c r="B43" s="63" t="s">
        <v>72</v>
      </c>
      <c r="C43" s="64">
        <v>12</v>
      </c>
      <c r="D43" s="64">
        <v>16</v>
      </c>
      <c r="E43" s="64">
        <v>22</v>
      </c>
      <c r="F43" s="64">
        <v>24</v>
      </c>
      <c r="G43" s="65"/>
      <c r="H43" s="65">
        <f t="shared" si="0"/>
        <v>74</v>
      </c>
      <c r="I43" s="441">
        <f>SUM(H43:H47)</f>
        <v>315</v>
      </c>
      <c r="J43" s="121"/>
      <c r="K43" s="121"/>
      <c r="L43" s="121"/>
      <c r="M43" s="121"/>
      <c r="N43" s="121"/>
      <c r="O43" s="227"/>
    </row>
    <row r="44" spans="1:15" ht="12.75">
      <c r="A44" s="341"/>
      <c r="B44" s="29" t="s">
        <v>116</v>
      </c>
      <c r="C44" s="27">
        <v>8</v>
      </c>
      <c r="D44" s="27">
        <v>8</v>
      </c>
      <c r="E44" s="27">
        <v>15</v>
      </c>
      <c r="F44" s="27">
        <v>9</v>
      </c>
      <c r="G44" s="32"/>
      <c r="H44" s="27">
        <f>SUM(C44:G44)</f>
        <v>40</v>
      </c>
      <c r="I44" s="442"/>
      <c r="J44" s="121"/>
      <c r="K44" s="121"/>
      <c r="L44" s="121"/>
      <c r="M44" s="121"/>
      <c r="N44" s="121"/>
      <c r="O44" s="227"/>
    </row>
    <row r="45" spans="1:15" ht="26.25">
      <c r="A45" s="341"/>
      <c r="B45" s="72" t="s">
        <v>180</v>
      </c>
      <c r="C45" s="73">
        <v>11</v>
      </c>
      <c r="D45" s="73">
        <v>7</v>
      </c>
      <c r="E45" s="73">
        <v>7</v>
      </c>
      <c r="F45" s="73">
        <v>6</v>
      </c>
      <c r="G45" s="59"/>
      <c r="H45" s="59">
        <f>SUM(C45:G45)</f>
        <v>31</v>
      </c>
      <c r="I45" s="442"/>
      <c r="J45" s="121"/>
      <c r="K45" s="121"/>
      <c r="L45" s="121"/>
      <c r="M45" s="121"/>
      <c r="N45" s="121"/>
      <c r="O45" s="227"/>
    </row>
    <row r="46" spans="1:15" ht="39">
      <c r="A46" s="341"/>
      <c r="B46" s="72" t="s">
        <v>123</v>
      </c>
      <c r="C46" s="73">
        <v>25</v>
      </c>
      <c r="D46" s="73">
        <v>28</v>
      </c>
      <c r="E46" s="73">
        <v>27</v>
      </c>
      <c r="F46" s="73">
        <v>44</v>
      </c>
      <c r="G46" s="59"/>
      <c r="H46" s="103">
        <f t="shared" si="0"/>
        <v>124</v>
      </c>
      <c r="I46" s="442"/>
      <c r="J46" s="121"/>
      <c r="K46" s="121"/>
      <c r="L46" s="121"/>
      <c r="M46" s="121"/>
      <c r="N46" s="121"/>
      <c r="O46" s="227"/>
    </row>
    <row r="47" spans="1:15" ht="39.75" thickBot="1">
      <c r="A47" s="354"/>
      <c r="B47" s="101" t="s">
        <v>193</v>
      </c>
      <c r="C47" s="131">
        <v>14</v>
      </c>
      <c r="D47" s="131">
        <v>16</v>
      </c>
      <c r="E47" s="131">
        <v>16</v>
      </c>
      <c r="F47" s="131"/>
      <c r="G47" s="132"/>
      <c r="H47" s="134">
        <f t="shared" si="0"/>
        <v>46</v>
      </c>
      <c r="I47" s="443"/>
      <c r="J47" s="121"/>
      <c r="K47" s="121"/>
      <c r="L47" s="121"/>
      <c r="M47" s="121"/>
      <c r="N47" s="121"/>
      <c r="O47" s="227"/>
    </row>
    <row r="48" spans="1:15" ht="12.75">
      <c r="A48" s="335" t="s">
        <v>11</v>
      </c>
      <c r="B48" s="74" t="s">
        <v>161</v>
      </c>
      <c r="C48" s="76">
        <v>3</v>
      </c>
      <c r="D48" s="76">
        <v>6</v>
      </c>
      <c r="E48" s="76">
        <v>8</v>
      </c>
      <c r="F48" s="76">
        <v>6</v>
      </c>
      <c r="G48" s="76"/>
      <c r="H48" s="76">
        <f t="shared" si="0"/>
        <v>23</v>
      </c>
      <c r="I48" s="342">
        <f>SUM(H48:H50)</f>
        <v>64</v>
      </c>
      <c r="J48" s="203"/>
      <c r="K48" s="121"/>
      <c r="L48" s="121"/>
      <c r="M48" s="121"/>
      <c r="N48" s="121"/>
      <c r="O48" s="227"/>
    </row>
    <row r="49" spans="1:15" ht="12.75">
      <c r="A49" s="341"/>
      <c r="B49" s="31" t="s">
        <v>209</v>
      </c>
      <c r="C49" s="28"/>
      <c r="D49" s="28">
        <v>4</v>
      </c>
      <c r="E49" s="28"/>
      <c r="F49" s="28"/>
      <c r="G49" s="28"/>
      <c r="H49" s="28">
        <f>SUM(C49:G49)</f>
        <v>4</v>
      </c>
      <c r="I49" s="343"/>
      <c r="J49" s="203"/>
      <c r="K49" s="121"/>
      <c r="L49" s="121"/>
      <c r="M49" s="121"/>
      <c r="N49" s="121"/>
      <c r="O49" s="227"/>
    </row>
    <row r="50" spans="1:15" ht="27" thickBot="1">
      <c r="A50" s="336"/>
      <c r="B50" s="281" t="s">
        <v>134</v>
      </c>
      <c r="C50" s="228">
        <v>10</v>
      </c>
      <c r="D50" s="228">
        <v>10</v>
      </c>
      <c r="E50" s="228">
        <v>9</v>
      </c>
      <c r="F50" s="228">
        <v>8</v>
      </c>
      <c r="G50" s="168"/>
      <c r="H50" s="168">
        <f t="shared" si="0"/>
        <v>37</v>
      </c>
      <c r="I50" s="344"/>
      <c r="J50" s="203"/>
      <c r="K50" s="121"/>
      <c r="L50" s="121"/>
      <c r="M50" s="121"/>
      <c r="N50" s="121"/>
      <c r="O50" s="227"/>
    </row>
    <row r="51" spans="1:15" ht="12.75">
      <c r="A51" s="335" t="s">
        <v>12</v>
      </c>
      <c r="B51" s="63" t="s">
        <v>73</v>
      </c>
      <c r="C51" s="64">
        <v>7</v>
      </c>
      <c r="D51" s="64">
        <v>1</v>
      </c>
      <c r="E51" s="64">
        <v>2</v>
      </c>
      <c r="F51" s="64">
        <v>5</v>
      </c>
      <c r="G51" s="65"/>
      <c r="H51" s="86">
        <f t="shared" si="0"/>
        <v>15</v>
      </c>
      <c r="I51" s="432">
        <f>SUM(H51:H52)</f>
        <v>45</v>
      </c>
      <c r="J51" s="121"/>
      <c r="K51" s="121"/>
      <c r="L51" s="121"/>
      <c r="M51" s="121"/>
      <c r="N51" s="121"/>
      <c r="O51" s="227"/>
    </row>
    <row r="52" spans="1:15" ht="27" thickBot="1">
      <c r="A52" s="336"/>
      <c r="B52" s="282" t="s">
        <v>115</v>
      </c>
      <c r="C52" s="152">
        <v>15</v>
      </c>
      <c r="D52" s="152">
        <v>4</v>
      </c>
      <c r="E52" s="152">
        <v>4</v>
      </c>
      <c r="F52" s="152">
        <v>7</v>
      </c>
      <c r="G52" s="153"/>
      <c r="H52" s="153">
        <f t="shared" si="0"/>
        <v>30</v>
      </c>
      <c r="I52" s="439"/>
      <c r="J52" s="121"/>
      <c r="K52" s="121"/>
      <c r="L52" s="121"/>
      <c r="M52" s="121"/>
      <c r="N52" s="121"/>
      <c r="O52" s="227"/>
    </row>
    <row r="53" spans="1:15" ht="13.5" thickBot="1">
      <c r="A53" s="349" t="s">
        <v>13</v>
      </c>
      <c r="B53" s="350"/>
      <c r="C53" s="93">
        <f aca="true" t="shared" si="1" ref="C53:I53">SUM(C5:C52)</f>
        <v>629</v>
      </c>
      <c r="D53" s="93">
        <f t="shared" si="1"/>
        <v>555</v>
      </c>
      <c r="E53" s="93">
        <f t="shared" si="1"/>
        <v>555</v>
      </c>
      <c r="F53" s="93">
        <f t="shared" si="1"/>
        <v>479</v>
      </c>
      <c r="G53" s="93"/>
      <c r="H53" s="93">
        <f>SUM(H5:H52)</f>
        <v>2325</v>
      </c>
      <c r="I53" s="149">
        <f t="shared" si="1"/>
        <v>2325</v>
      </c>
      <c r="J53" s="121"/>
      <c r="K53" s="121"/>
      <c r="L53" s="121"/>
      <c r="M53" s="121"/>
      <c r="N53" s="121"/>
      <c r="O53" s="14">
        <f>SUM(O5:O52)</f>
        <v>0</v>
      </c>
    </row>
  </sheetData>
  <sheetProtection/>
  <mergeCells count="34">
    <mergeCell ref="A16:A17"/>
    <mergeCell ref="I16:I17"/>
    <mergeCell ref="A1:I1"/>
    <mergeCell ref="A3:B4"/>
    <mergeCell ref="C3:G3"/>
    <mergeCell ref="H3:H4"/>
    <mergeCell ref="I3:I4"/>
    <mergeCell ref="A2:I2"/>
    <mergeCell ref="J3:O4"/>
    <mergeCell ref="I34:I35"/>
    <mergeCell ref="A36:A38"/>
    <mergeCell ref="I36:I38"/>
    <mergeCell ref="I6:I8"/>
    <mergeCell ref="A19:A25"/>
    <mergeCell ref="A6:A8"/>
    <mergeCell ref="I19:I25"/>
    <mergeCell ref="A14:A15"/>
    <mergeCell ref="I14:I15"/>
    <mergeCell ref="A53:B53"/>
    <mergeCell ref="A39:A42"/>
    <mergeCell ref="I39:I42"/>
    <mergeCell ref="A10:A13"/>
    <mergeCell ref="I10:I13"/>
    <mergeCell ref="I43:I47"/>
    <mergeCell ref="A48:A50"/>
    <mergeCell ref="A28:A33"/>
    <mergeCell ref="I48:I50"/>
    <mergeCell ref="A43:A47"/>
    <mergeCell ref="A51:A52"/>
    <mergeCell ref="I51:I52"/>
    <mergeCell ref="A26:A27"/>
    <mergeCell ref="I26:I27"/>
    <mergeCell ref="A34:A35"/>
    <mergeCell ref="I28:I33"/>
  </mergeCells>
  <printOptions/>
  <pageMargins left="0.7" right="0.7" top="0.75" bottom="0.75" header="0.3" footer="0.3"/>
  <pageSetup horizontalDpi="600" verticalDpi="600" orientation="portrait" paperSize="9" scale="80" r:id="rId3"/>
  <rowBreaks count="1" manualBreakCount="1">
    <brk id="47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455" t="s">
        <v>151</v>
      </c>
      <c r="B1" s="456"/>
      <c r="C1" s="456"/>
      <c r="D1" s="456"/>
      <c r="E1" s="456"/>
      <c r="F1" s="456"/>
      <c r="G1" s="456"/>
      <c r="H1" s="456"/>
      <c r="I1" s="456"/>
    </row>
    <row r="2" spans="1:9" ht="12.75">
      <c r="A2" s="403" t="s">
        <v>28</v>
      </c>
      <c r="B2" s="403"/>
      <c r="C2" s="387" t="s">
        <v>16</v>
      </c>
      <c r="D2" s="387"/>
      <c r="E2" s="387"/>
      <c r="F2" s="387"/>
      <c r="G2" s="387"/>
      <c r="H2" s="403" t="s">
        <v>1</v>
      </c>
      <c r="I2" s="403" t="s">
        <v>2</v>
      </c>
    </row>
    <row r="3" spans="1:9" ht="12.75">
      <c r="A3" s="403"/>
      <c r="B3" s="403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403"/>
      <c r="I3" s="403"/>
    </row>
    <row r="4" spans="1:9" ht="25.5">
      <c r="A4" s="7" t="s">
        <v>3</v>
      </c>
      <c r="B4" s="29" t="s">
        <v>110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387" t="s">
        <v>4</v>
      </c>
      <c r="B5" s="29" t="s">
        <v>111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457">
        <f>SUM(H5:H6)</f>
        <v>60</v>
      </c>
    </row>
    <row r="6" spans="1:9" ht="25.5">
      <c r="A6" s="387"/>
      <c r="B6" s="29" t="s">
        <v>104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457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353" t="s">
        <v>135</v>
      </c>
      <c r="B9" s="63" t="s">
        <v>76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359">
        <f>SUM(H9:H10)</f>
        <v>172</v>
      </c>
    </row>
    <row r="10" spans="1:9" ht="13.5" thickBot="1">
      <c r="A10" s="354"/>
      <c r="B10" s="67" t="s">
        <v>77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361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335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342">
        <f>SUM(H12:H13)</f>
        <v>132</v>
      </c>
    </row>
    <row r="13" spans="1:9" ht="26.25" thickBot="1">
      <c r="A13" s="336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344"/>
    </row>
    <row r="14" spans="1:9" ht="26.25" thickBot="1">
      <c r="A14" s="79" t="s">
        <v>19</v>
      </c>
      <c r="B14" s="80" t="s">
        <v>119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353" t="s">
        <v>136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355">
        <f>SUM(H15:H19)</f>
        <v>216</v>
      </c>
    </row>
    <row r="16" spans="1:9" ht="12.75">
      <c r="A16" s="341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343"/>
    </row>
    <row r="17" spans="1:9" ht="25.5">
      <c r="A17" s="341"/>
      <c r="B17" s="29" t="s">
        <v>117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343"/>
    </row>
    <row r="18" spans="1:9" ht="25.5">
      <c r="A18" s="341"/>
      <c r="B18" s="29" t="s">
        <v>118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343"/>
    </row>
    <row r="19" spans="1:9" ht="13.5" thickBot="1">
      <c r="A19" s="354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350"/>
    </row>
    <row r="20" spans="1:9" ht="12.75">
      <c r="A20" s="335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333">
        <f>SUM(H20:H23)</f>
        <v>94</v>
      </c>
    </row>
    <row r="21" spans="1:9" ht="12.75">
      <c r="A21" s="351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370"/>
    </row>
    <row r="22" spans="1:9" ht="12.75">
      <c r="A22" s="351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370"/>
    </row>
    <row r="23" spans="1:9" ht="13.5" thickBot="1">
      <c r="A23" s="336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334"/>
    </row>
    <row r="24" spans="1:9" ht="12.75">
      <c r="A24" s="341" t="s">
        <v>137</v>
      </c>
      <c r="B24" s="60" t="s">
        <v>78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343">
        <f>SUM(H24:H27)</f>
        <v>174</v>
      </c>
    </row>
    <row r="25" spans="1:9" ht="25.5">
      <c r="A25" s="341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343"/>
    </row>
    <row r="26" spans="1:9" ht="12.75">
      <c r="A26" s="341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343"/>
    </row>
    <row r="27" spans="1:9" ht="13.5" thickBot="1">
      <c r="A27" s="341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343"/>
    </row>
    <row r="28" spans="1:9" ht="12.75">
      <c r="A28" s="353" t="s">
        <v>138</v>
      </c>
      <c r="B28" s="74" t="s">
        <v>141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355">
        <f>SUM(H28:H29)</f>
        <v>411</v>
      </c>
    </row>
    <row r="29" spans="1:9" ht="13.5" thickBot="1">
      <c r="A29" s="354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350"/>
    </row>
    <row r="30" spans="1:9" ht="12.75">
      <c r="A30" s="335" t="s">
        <v>10</v>
      </c>
      <c r="B30" s="63" t="s">
        <v>79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342">
        <f>SUM(H30:H31)</f>
        <v>61</v>
      </c>
    </row>
    <row r="31" spans="1:9" ht="26.25" thickBot="1">
      <c r="A31" s="336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344"/>
    </row>
    <row r="32" spans="1:9" ht="12.75">
      <c r="A32" s="335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342">
        <f>SUM(H32:H34)</f>
        <v>62</v>
      </c>
    </row>
    <row r="33" spans="1:9" ht="12.75">
      <c r="A33" s="351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345"/>
    </row>
    <row r="34" spans="1:9" ht="13.5" thickBot="1">
      <c r="A34" s="336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344"/>
    </row>
    <row r="35" spans="1:9" ht="12.75">
      <c r="A35" s="335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342">
        <f>SUM(H35:H36)</f>
        <v>172</v>
      </c>
    </row>
    <row r="36" spans="1:9" ht="13.5" thickBot="1">
      <c r="A36" s="336"/>
      <c r="B36" s="67" t="s">
        <v>116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344"/>
    </row>
    <row r="37" spans="1:9" ht="39.75" thickBot="1">
      <c r="A37" s="79" t="s">
        <v>15</v>
      </c>
      <c r="B37" s="80" t="s">
        <v>123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335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342">
        <f>SUM(H38:H40)</f>
        <v>66</v>
      </c>
    </row>
    <row r="39" spans="1:9" ht="12.75">
      <c r="A39" s="351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345"/>
    </row>
    <row r="40" spans="1:9" ht="27" thickBot="1">
      <c r="A40" s="336"/>
      <c r="B40" s="67" t="s">
        <v>134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344"/>
    </row>
    <row r="41" spans="1:9" ht="12.75">
      <c r="A41" s="335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342">
        <f>SUM(H41:H42)</f>
        <v>27</v>
      </c>
    </row>
    <row r="42" spans="1:9" ht="27" thickBot="1">
      <c r="A42" s="336"/>
      <c r="B42" s="67" t="s">
        <v>115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344"/>
    </row>
    <row r="43" spans="1:9" ht="13.5" thickBot="1">
      <c r="A43" s="349" t="s">
        <v>13</v>
      </c>
      <c r="B43" s="350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115" zoomScaleNormal="115" zoomScaleSheetLayoutView="115" zoomScalePageLayoutView="0" workbookViewId="0" topLeftCell="A1">
      <selection activeCell="A2" sqref="A2:B3"/>
    </sheetView>
  </sheetViews>
  <sheetFormatPr defaultColWidth="9.00390625" defaultRowHeight="12.75"/>
  <cols>
    <col min="1" max="1" width="19.50390625" style="1" customWidth="1"/>
    <col min="2" max="2" width="47.50390625" style="2" customWidth="1"/>
    <col min="3" max="3" width="5.25390625" style="33" customWidth="1"/>
    <col min="4" max="5" width="5.50390625" style="22" customWidth="1"/>
    <col min="6" max="6" width="5.25390625" style="22" customWidth="1"/>
    <col min="7" max="7" width="5.50390625" style="22" customWidth="1"/>
    <col min="8" max="8" width="6.00390625" style="0" customWidth="1"/>
    <col min="9" max="9" width="8.75390625" style="0" customWidth="1"/>
    <col min="10" max="10" width="6.25390625" style="206" customWidth="1"/>
    <col min="11" max="11" width="8.50390625" style="206" customWidth="1"/>
    <col min="12" max="12" width="7.00390625" style="206" customWidth="1"/>
    <col min="13" max="13" width="7.25390625" style="206" customWidth="1"/>
    <col min="14" max="14" width="7.50390625" style="0" customWidth="1"/>
    <col min="15" max="15" width="8.875" style="272" customWidth="1"/>
  </cols>
  <sheetData>
    <row r="1" spans="1:15" ht="24" customHeight="1" thickBot="1">
      <c r="A1" s="339" t="s">
        <v>242</v>
      </c>
      <c r="B1" s="340"/>
      <c r="C1" s="340"/>
      <c r="D1" s="340"/>
      <c r="E1" s="340"/>
      <c r="F1" s="340"/>
      <c r="G1" s="340"/>
      <c r="H1" s="340"/>
      <c r="I1" s="340"/>
      <c r="J1" s="331" t="s">
        <v>200</v>
      </c>
      <c r="K1" s="331"/>
      <c r="L1" s="332"/>
      <c r="M1" s="332"/>
      <c r="O1" s="272" t="s">
        <v>238</v>
      </c>
    </row>
    <row r="2" spans="1:15" ht="12.75">
      <c r="A2" s="347" t="s">
        <v>28</v>
      </c>
      <c r="B2" s="337"/>
      <c r="C2" s="356" t="s">
        <v>16</v>
      </c>
      <c r="D2" s="356"/>
      <c r="E2" s="356"/>
      <c r="F2" s="356"/>
      <c r="G2" s="356"/>
      <c r="H2" s="337" t="s">
        <v>1</v>
      </c>
      <c r="I2" s="357" t="s">
        <v>2</v>
      </c>
      <c r="J2" s="208" t="s">
        <v>27</v>
      </c>
      <c r="K2" s="207" t="s">
        <v>140</v>
      </c>
      <c r="L2" s="204" t="s">
        <v>23</v>
      </c>
      <c r="M2" s="204" t="s">
        <v>26</v>
      </c>
      <c r="O2" s="276"/>
    </row>
    <row r="3" spans="1:15" ht="13.5" thickBot="1">
      <c r="A3" s="348"/>
      <c r="B3" s="338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338"/>
      <c r="I3" s="358"/>
      <c r="J3" s="208"/>
      <c r="K3" s="208"/>
      <c r="L3" s="219"/>
      <c r="M3" s="204"/>
      <c r="O3" s="276"/>
    </row>
    <row r="4" spans="1:15" ht="26.25" thickBot="1">
      <c r="A4" s="62" t="s">
        <v>3</v>
      </c>
      <c r="B4" s="63" t="s">
        <v>110</v>
      </c>
      <c r="C4" s="64">
        <v>19</v>
      </c>
      <c r="D4" s="64">
        <v>18</v>
      </c>
      <c r="E4" s="64">
        <v>15</v>
      </c>
      <c r="F4" s="64">
        <v>13</v>
      </c>
      <c r="G4" s="64">
        <v>0</v>
      </c>
      <c r="H4" s="86">
        <f>SUM(C4:G4)</f>
        <v>65</v>
      </c>
      <c r="I4" s="71">
        <f>SUM(H4:H4)</f>
        <v>65</v>
      </c>
      <c r="J4" s="135">
        <v>15</v>
      </c>
      <c r="K4" s="208"/>
      <c r="L4" s="221">
        <v>2</v>
      </c>
      <c r="M4" s="205">
        <f>SUM(J4:L4)</f>
        <v>17</v>
      </c>
      <c r="O4" s="276">
        <v>3</v>
      </c>
    </row>
    <row r="5" spans="1:15" ht="25.5">
      <c r="A5" s="353" t="s">
        <v>4</v>
      </c>
      <c r="B5" s="63" t="s">
        <v>111</v>
      </c>
      <c r="C5" s="64">
        <v>12</v>
      </c>
      <c r="D5" s="64">
        <v>7</v>
      </c>
      <c r="E5" s="64">
        <v>7</v>
      </c>
      <c r="F5" s="64">
        <v>8</v>
      </c>
      <c r="G5" s="64"/>
      <c r="H5" s="65">
        <f aca="true" t="shared" si="0" ref="H5:H51">SUM(C5:G5)</f>
        <v>34</v>
      </c>
      <c r="I5" s="355">
        <f>SUM(H5:H7)</f>
        <v>79</v>
      </c>
      <c r="J5" s="136">
        <v>12</v>
      </c>
      <c r="K5" s="208"/>
      <c r="L5" s="220"/>
      <c r="M5" s="205">
        <f>SUM(J5:L5)</f>
        <v>12</v>
      </c>
      <c r="O5" s="276"/>
    </row>
    <row r="6" spans="1:15" ht="38.25">
      <c r="A6" s="341"/>
      <c r="B6" s="283" t="s">
        <v>220</v>
      </c>
      <c r="C6" s="156">
        <v>8</v>
      </c>
      <c r="D6" s="156"/>
      <c r="E6" s="156"/>
      <c r="F6" s="156"/>
      <c r="G6" s="156"/>
      <c r="H6" s="157">
        <f t="shared" si="0"/>
        <v>8</v>
      </c>
      <c r="I6" s="343"/>
      <c r="J6" s="136">
        <v>9</v>
      </c>
      <c r="K6" s="208"/>
      <c r="L6" s="220"/>
      <c r="M6" s="205"/>
      <c r="N6" s="24"/>
      <c r="O6" s="276"/>
    </row>
    <row r="7" spans="1:15" ht="29.25" customHeight="1" thickBot="1">
      <c r="A7" s="354"/>
      <c r="B7" s="285" t="s">
        <v>174</v>
      </c>
      <c r="C7" s="158">
        <v>11</v>
      </c>
      <c r="D7" s="158">
        <v>9</v>
      </c>
      <c r="E7" s="158">
        <v>9</v>
      </c>
      <c r="F7" s="158">
        <v>8</v>
      </c>
      <c r="G7" s="158">
        <v>0</v>
      </c>
      <c r="H7" s="160">
        <f>SUM(C7:G7)</f>
        <v>37</v>
      </c>
      <c r="I7" s="350"/>
      <c r="J7" s="136">
        <v>10</v>
      </c>
      <c r="K7" s="208"/>
      <c r="L7" s="220"/>
      <c r="M7" s="205">
        <f>SUM(J7:L7)</f>
        <v>10</v>
      </c>
      <c r="O7" s="276">
        <v>1</v>
      </c>
    </row>
    <row r="8" spans="1:15" ht="13.5" thickBot="1">
      <c r="A8" s="79" t="s">
        <v>5</v>
      </c>
      <c r="B8" s="80" t="s">
        <v>55</v>
      </c>
      <c r="C8" s="81">
        <v>18</v>
      </c>
      <c r="D8" s="81">
        <v>21</v>
      </c>
      <c r="E8" s="81">
        <v>13</v>
      </c>
      <c r="F8" s="81">
        <v>14</v>
      </c>
      <c r="G8" s="81"/>
      <c r="H8" s="82">
        <f t="shared" si="0"/>
        <v>66</v>
      </c>
      <c r="I8" s="83">
        <f>SUM(H8:H8)</f>
        <v>66</v>
      </c>
      <c r="J8" s="136">
        <v>10</v>
      </c>
      <c r="K8" s="208"/>
      <c r="L8" s="220">
        <v>8</v>
      </c>
      <c r="M8" s="205">
        <f aca="true" t="shared" si="1" ref="M8:M43">SUM(J8:L8)</f>
        <v>18</v>
      </c>
      <c r="O8" s="276"/>
    </row>
    <row r="9" spans="1:15" s="1" customFormat="1" ht="12.75">
      <c r="A9" s="353" t="s">
        <v>6</v>
      </c>
      <c r="B9" s="63" t="s">
        <v>56</v>
      </c>
      <c r="C9" s="64">
        <v>26</v>
      </c>
      <c r="D9" s="64">
        <v>19</v>
      </c>
      <c r="E9" s="64">
        <v>14</v>
      </c>
      <c r="F9" s="64">
        <v>26</v>
      </c>
      <c r="G9" s="64"/>
      <c r="H9" s="65">
        <f t="shared" si="0"/>
        <v>85</v>
      </c>
      <c r="I9" s="359">
        <f>SUM(H9:H12)</f>
        <v>196</v>
      </c>
      <c r="J9" s="136">
        <v>17</v>
      </c>
      <c r="K9" s="209"/>
      <c r="L9" s="220">
        <v>8</v>
      </c>
      <c r="M9" s="205">
        <f t="shared" si="1"/>
        <v>25</v>
      </c>
      <c r="N9" s="23"/>
      <c r="O9" s="277">
        <v>1</v>
      </c>
    </row>
    <row r="10" spans="1:15" s="1" customFormat="1" ht="12.75">
      <c r="A10" s="341"/>
      <c r="B10" s="72" t="s">
        <v>76</v>
      </c>
      <c r="C10" s="73">
        <v>10</v>
      </c>
      <c r="D10" s="73">
        <v>10</v>
      </c>
      <c r="E10" s="73">
        <v>9</v>
      </c>
      <c r="F10" s="73">
        <v>10</v>
      </c>
      <c r="G10" s="73"/>
      <c r="H10" s="59">
        <f>SUM(C10:G10)</f>
        <v>39</v>
      </c>
      <c r="I10" s="360"/>
      <c r="J10" s="136">
        <v>10</v>
      </c>
      <c r="K10" s="208"/>
      <c r="L10" s="220"/>
      <c r="M10" s="205">
        <f>SUM(J10:L10)</f>
        <v>10</v>
      </c>
      <c r="N10" s="23"/>
      <c r="O10" s="277"/>
    </row>
    <row r="11" spans="1:15" s="1" customFormat="1" ht="25.5">
      <c r="A11" s="341"/>
      <c r="B11" s="314" t="s">
        <v>194</v>
      </c>
      <c r="C11" s="156">
        <v>30</v>
      </c>
      <c r="D11" s="156">
        <v>18</v>
      </c>
      <c r="E11" s="156">
        <v>13</v>
      </c>
      <c r="F11" s="156">
        <v>0</v>
      </c>
      <c r="G11" s="156">
        <v>0</v>
      </c>
      <c r="H11" s="157">
        <f>SUM(C11:G11)</f>
        <v>61</v>
      </c>
      <c r="I11" s="360"/>
      <c r="J11" s="136">
        <v>13</v>
      </c>
      <c r="K11" s="209"/>
      <c r="L11" s="220">
        <v>17</v>
      </c>
      <c r="M11" s="205">
        <f t="shared" si="1"/>
        <v>30</v>
      </c>
      <c r="N11" s="23"/>
      <c r="O11" s="277"/>
    </row>
    <row r="12" spans="1:15" s="1" customFormat="1" ht="13.5" thickBot="1">
      <c r="A12" s="354"/>
      <c r="B12" s="99" t="s">
        <v>204</v>
      </c>
      <c r="C12" s="95">
        <v>4</v>
      </c>
      <c r="D12" s="95">
        <v>7</v>
      </c>
      <c r="E12" s="95">
        <v>0</v>
      </c>
      <c r="F12" s="95">
        <v>0</v>
      </c>
      <c r="G12" s="95"/>
      <c r="H12" s="96">
        <f>SUM(C12:G12)</f>
        <v>11</v>
      </c>
      <c r="I12" s="361"/>
      <c r="J12" s="136"/>
      <c r="K12" s="209"/>
      <c r="L12" s="220">
        <v>5</v>
      </c>
      <c r="M12" s="205">
        <f t="shared" si="1"/>
        <v>5</v>
      </c>
      <c r="N12" s="23"/>
      <c r="O12" s="277"/>
    </row>
    <row r="13" spans="1:15" ht="12.75">
      <c r="A13" s="353" t="s">
        <v>7</v>
      </c>
      <c r="B13" s="63" t="s">
        <v>58</v>
      </c>
      <c r="C13" s="64">
        <v>149</v>
      </c>
      <c r="D13" s="64">
        <v>163</v>
      </c>
      <c r="E13" s="64">
        <v>193</v>
      </c>
      <c r="F13" s="64">
        <v>138</v>
      </c>
      <c r="G13" s="64"/>
      <c r="H13" s="65">
        <f t="shared" si="0"/>
        <v>643</v>
      </c>
      <c r="I13" s="355">
        <f>SUM(H13:H14)</f>
        <v>676</v>
      </c>
      <c r="J13" s="136">
        <v>10</v>
      </c>
      <c r="K13" s="208"/>
      <c r="L13" s="220">
        <v>136</v>
      </c>
      <c r="M13" s="205">
        <f t="shared" si="1"/>
        <v>146</v>
      </c>
      <c r="N13" s="24"/>
      <c r="O13" s="276">
        <v>5</v>
      </c>
    </row>
    <row r="14" spans="1:15" ht="27" customHeight="1" thickBot="1">
      <c r="A14" s="354"/>
      <c r="B14" s="106" t="s">
        <v>223</v>
      </c>
      <c r="C14" s="131">
        <v>33</v>
      </c>
      <c r="D14" s="131"/>
      <c r="E14" s="131"/>
      <c r="F14" s="131"/>
      <c r="G14" s="131"/>
      <c r="H14" s="107">
        <f t="shared" si="0"/>
        <v>33</v>
      </c>
      <c r="I14" s="350"/>
      <c r="J14" s="136"/>
      <c r="K14" s="208"/>
      <c r="L14" s="220">
        <v>33</v>
      </c>
      <c r="M14" s="205">
        <f t="shared" si="1"/>
        <v>33</v>
      </c>
      <c r="N14" s="24"/>
      <c r="O14" s="276"/>
    </row>
    <row r="15" spans="1:15" ht="15" customHeight="1">
      <c r="A15" s="353" t="s">
        <v>8</v>
      </c>
      <c r="B15" s="63" t="s">
        <v>59</v>
      </c>
      <c r="C15" s="64">
        <v>53</v>
      </c>
      <c r="D15" s="64">
        <v>63</v>
      </c>
      <c r="E15" s="64">
        <v>49</v>
      </c>
      <c r="F15" s="64">
        <v>27</v>
      </c>
      <c r="G15" s="64"/>
      <c r="H15" s="65">
        <f t="shared" si="0"/>
        <v>192</v>
      </c>
      <c r="I15" s="355">
        <f>SUM(H15:H16)</f>
        <v>228</v>
      </c>
      <c r="J15" s="136">
        <v>30</v>
      </c>
      <c r="K15" s="208"/>
      <c r="L15" s="220">
        <v>17</v>
      </c>
      <c r="M15" s="205">
        <f t="shared" si="1"/>
        <v>47</v>
      </c>
      <c r="N15" s="24"/>
      <c r="O15" s="276">
        <v>4</v>
      </c>
    </row>
    <row r="16" spans="1:15" ht="41.25" customHeight="1" thickBot="1">
      <c r="A16" s="354"/>
      <c r="B16" s="285" t="s">
        <v>221</v>
      </c>
      <c r="C16" s="158">
        <v>36</v>
      </c>
      <c r="D16" s="158"/>
      <c r="E16" s="158"/>
      <c r="F16" s="158"/>
      <c r="G16" s="158"/>
      <c r="H16" s="164">
        <f t="shared" si="0"/>
        <v>36</v>
      </c>
      <c r="I16" s="350"/>
      <c r="J16" s="136">
        <v>22</v>
      </c>
      <c r="K16" s="208"/>
      <c r="L16" s="220">
        <v>14</v>
      </c>
      <c r="M16" s="205">
        <f t="shared" si="1"/>
        <v>36</v>
      </c>
      <c r="N16" s="24"/>
      <c r="O16" s="276"/>
    </row>
    <row r="17" spans="1:15" s="1" customFormat="1" ht="27" customHeight="1" thickBot="1">
      <c r="A17" s="79" t="s">
        <v>19</v>
      </c>
      <c r="B17" s="80" t="s">
        <v>119</v>
      </c>
      <c r="C17" s="81">
        <v>32</v>
      </c>
      <c r="D17" s="81">
        <v>28</v>
      </c>
      <c r="E17" s="81">
        <v>34</v>
      </c>
      <c r="F17" s="81">
        <v>16</v>
      </c>
      <c r="G17" s="81"/>
      <c r="H17" s="82">
        <f t="shared" si="0"/>
        <v>110</v>
      </c>
      <c r="I17" s="87">
        <f>SUM(H17:H17)</f>
        <v>110</v>
      </c>
      <c r="J17" s="136">
        <v>10</v>
      </c>
      <c r="K17" s="209"/>
      <c r="L17" s="220">
        <v>21</v>
      </c>
      <c r="M17" s="205">
        <f t="shared" si="1"/>
        <v>31</v>
      </c>
      <c r="N17" s="129"/>
      <c r="O17" s="277">
        <v>1</v>
      </c>
    </row>
    <row r="18" spans="1:15" s="1" customFormat="1" ht="12.75">
      <c r="A18" s="353" t="s">
        <v>136</v>
      </c>
      <c r="B18" s="63" t="s">
        <v>57</v>
      </c>
      <c r="C18" s="64">
        <v>17</v>
      </c>
      <c r="D18" s="64">
        <v>0</v>
      </c>
      <c r="E18" s="64">
        <v>10</v>
      </c>
      <c r="F18" s="64">
        <v>12</v>
      </c>
      <c r="G18" s="64"/>
      <c r="H18" s="65">
        <f>SUM(C18:G18)</f>
        <v>39</v>
      </c>
      <c r="I18" s="355">
        <f>SUM(H18:H24)</f>
        <v>299</v>
      </c>
      <c r="J18" s="136">
        <v>15</v>
      </c>
      <c r="K18" s="209"/>
      <c r="L18" s="222">
        <v>2</v>
      </c>
      <c r="M18" s="205">
        <f t="shared" si="1"/>
        <v>17</v>
      </c>
      <c r="O18" s="277"/>
    </row>
    <row r="19" spans="1:15" s="1" customFormat="1" ht="12.75">
      <c r="A19" s="341"/>
      <c r="B19" s="60" t="s">
        <v>77</v>
      </c>
      <c r="C19" s="61">
        <v>9</v>
      </c>
      <c r="D19" s="61">
        <v>17</v>
      </c>
      <c r="E19" s="61">
        <v>21</v>
      </c>
      <c r="F19" s="61">
        <v>34</v>
      </c>
      <c r="G19" s="61"/>
      <c r="H19" s="58">
        <f>SUM(C19:G19)</f>
        <v>81</v>
      </c>
      <c r="I19" s="343"/>
      <c r="J19" s="136">
        <v>10</v>
      </c>
      <c r="K19" s="209"/>
      <c r="L19" s="220"/>
      <c r="M19" s="205">
        <f>SUM(J19:L19)</f>
        <v>10</v>
      </c>
      <c r="O19" s="277"/>
    </row>
    <row r="20" spans="1:15" ht="25.5">
      <c r="A20" s="341"/>
      <c r="B20" s="280" t="s">
        <v>117</v>
      </c>
      <c r="C20" s="150">
        <v>17</v>
      </c>
      <c r="D20" s="150">
        <v>16</v>
      </c>
      <c r="E20" s="150">
        <v>5</v>
      </c>
      <c r="F20" s="150">
        <v>10</v>
      </c>
      <c r="G20" s="150"/>
      <c r="H20" s="151">
        <f t="shared" si="0"/>
        <v>48</v>
      </c>
      <c r="I20" s="343"/>
      <c r="J20" s="136">
        <v>16</v>
      </c>
      <c r="K20" s="208"/>
      <c r="L20" s="219"/>
      <c r="M20" s="205">
        <f t="shared" si="1"/>
        <v>16</v>
      </c>
      <c r="O20" s="276">
        <v>1</v>
      </c>
    </row>
    <row r="21" spans="1:15" ht="25.5">
      <c r="A21" s="341"/>
      <c r="B21" s="280" t="s">
        <v>118</v>
      </c>
      <c r="C21" s="150">
        <v>10</v>
      </c>
      <c r="D21" s="150">
        <v>9</v>
      </c>
      <c r="E21" s="150">
        <v>9</v>
      </c>
      <c r="F21" s="150">
        <v>11</v>
      </c>
      <c r="G21" s="150"/>
      <c r="H21" s="151">
        <f t="shared" si="0"/>
        <v>39</v>
      </c>
      <c r="I21" s="343"/>
      <c r="J21" s="208">
        <v>10</v>
      </c>
      <c r="K21" s="208"/>
      <c r="L21" s="219"/>
      <c r="M21" s="205">
        <f t="shared" si="1"/>
        <v>10</v>
      </c>
      <c r="O21" s="276"/>
    </row>
    <row r="22" spans="1:15" ht="25.5">
      <c r="A22" s="341"/>
      <c r="B22" s="287" t="s">
        <v>218</v>
      </c>
      <c r="C22" s="249">
        <v>15</v>
      </c>
      <c r="D22" s="249"/>
      <c r="E22" s="249"/>
      <c r="F22" s="249"/>
      <c r="G22" s="249"/>
      <c r="H22" s="151">
        <f t="shared" si="0"/>
        <v>15</v>
      </c>
      <c r="I22" s="343"/>
      <c r="J22" s="208">
        <v>15</v>
      </c>
      <c r="K22" s="208"/>
      <c r="L22" s="219"/>
      <c r="M22" s="205">
        <f t="shared" si="1"/>
        <v>15</v>
      </c>
      <c r="O22" s="276"/>
    </row>
    <row r="23" spans="1:15" ht="25.5">
      <c r="A23" s="341"/>
      <c r="B23" s="60" t="s">
        <v>219</v>
      </c>
      <c r="C23" s="61">
        <v>16</v>
      </c>
      <c r="D23" s="61"/>
      <c r="E23" s="61"/>
      <c r="F23" s="61"/>
      <c r="G23" s="61"/>
      <c r="H23" s="27">
        <f t="shared" si="0"/>
        <v>16</v>
      </c>
      <c r="I23" s="343"/>
      <c r="J23" s="208">
        <v>15</v>
      </c>
      <c r="K23" s="208"/>
      <c r="L23" s="219">
        <v>1</v>
      </c>
      <c r="M23" s="205">
        <f t="shared" si="1"/>
        <v>16</v>
      </c>
      <c r="O23" s="276"/>
    </row>
    <row r="24" spans="1:15" ht="13.5" thickBot="1">
      <c r="A24" s="354"/>
      <c r="B24" s="67" t="s">
        <v>60</v>
      </c>
      <c r="C24" s="68">
        <v>16</v>
      </c>
      <c r="D24" s="68">
        <v>11</v>
      </c>
      <c r="E24" s="68">
        <v>12</v>
      </c>
      <c r="F24" s="68">
        <v>22</v>
      </c>
      <c r="G24" s="68"/>
      <c r="H24" s="69">
        <f t="shared" si="0"/>
        <v>61</v>
      </c>
      <c r="I24" s="350"/>
      <c r="J24" s="136">
        <v>15</v>
      </c>
      <c r="K24" s="291">
        <v>1</v>
      </c>
      <c r="L24" s="219"/>
      <c r="M24" s="205">
        <f t="shared" si="1"/>
        <v>16</v>
      </c>
      <c r="O24" s="276"/>
    </row>
    <row r="25" spans="1:15" s="1" customFormat="1" ht="12.75">
      <c r="A25" s="335" t="s">
        <v>9</v>
      </c>
      <c r="B25" s="63" t="s">
        <v>63</v>
      </c>
      <c r="C25" s="64">
        <v>14</v>
      </c>
      <c r="D25" s="64">
        <v>6</v>
      </c>
      <c r="E25" s="64">
        <v>7</v>
      </c>
      <c r="F25" s="64">
        <v>9</v>
      </c>
      <c r="G25" s="64"/>
      <c r="H25" s="65">
        <f t="shared" si="0"/>
        <v>36</v>
      </c>
      <c r="I25" s="333">
        <f>SUM(H25:H26)</f>
        <v>80</v>
      </c>
      <c r="J25" s="136">
        <v>10</v>
      </c>
      <c r="K25" s="209"/>
      <c r="L25" s="222">
        <v>4</v>
      </c>
      <c r="M25" s="205">
        <f t="shared" si="1"/>
        <v>14</v>
      </c>
      <c r="O25" s="277"/>
    </row>
    <row r="26" spans="1:15" s="1" customFormat="1" ht="13.5" thickBot="1">
      <c r="A26" s="336"/>
      <c r="B26" s="67" t="s">
        <v>64</v>
      </c>
      <c r="C26" s="68">
        <v>12</v>
      </c>
      <c r="D26" s="68">
        <v>11</v>
      </c>
      <c r="E26" s="68">
        <v>12</v>
      </c>
      <c r="F26" s="68">
        <v>9</v>
      </c>
      <c r="G26" s="68"/>
      <c r="H26" s="69">
        <f t="shared" si="0"/>
        <v>44</v>
      </c>
      <c r="I26" s="334"/>
      <c r="J26" s="136">
        <v>10</v>
      </c>
      <c r="K26" s="209"/>
      <c r="L26" s="222">
        <v>1</v>
      </c>
      <c r="M26" s="205">
        <f t="shared" si="1"/>
        <v>11</v>
      </c>
      <c r="O26" s="277">
        <v>1</v>
      </c>
    </row>
    <row r="27" spans="1:15" s="1" customFormat="1" ht="25.5">
      <c r="A27" s="341" t="s">
        <v>137</v>
      </c>
      <c r="B27" s="101" t="s">
        <v>177</v>
      </c>
      <c r="C27" s="102">
        <v>0</v>
      </c>
      <c r="D27" s="102">
        <v>11</v>
      </c>
      <c r="E27" s="102">
        <v>9</v>
      </c>
      <c r="F27" s="102">
        <v>0</v>
      </c>
      <c r="G27" s="102"/>
      <c r="H27" s="103">
        <f aca="true" t="shared" si="2" ref="H27:H34">SUM(C27:G27)</f>
        <v>20</v>
      </c>
      <c r="I27" s="343">
        <f>SUM(H27:H32)</f>
        <v>278</v>
      </c>
      <c r="J27" s="136">
        <v>0</v>
      </c>
      <c r="K27" s="209"/>
      <c r="L27" s="220"/>
      <c r="M27" s="205">
        <f t="shared" si="1"/>
        <v>0</v>
      </c>
      <c r="O27" s="277"/>
    </row>
    <row r="28" spans="1:15" s="1" customFormat="1" ht="12.75">
      <c r="A28" s="341"/>
      <c r="B28" s="29" t="s">
        <v>62</v>
      </c>
      <c r="C28" s="32">
        <v>12</v>
      </c>
      <c r="D28" s="32">
        <v>11</v>
      </c>
      <c r="E28" s="32">
        <v>12</v>
      </c>
      <c r="F28" s="32">
        <v>4</v>
      </c>
      <c r="G28" s="32"/>
      <c r="H28" s="27">
        <f t="shared" si="2"/>
        <v>39</v>
      </c>
      <c r="I28" s="343"/>
      <c r="J28" s="136">
        <v>11</v>
      </c>
      <c r="K28" s="209"/>
      <c r="L28" s="220">
        <v>1</v>
      </c>
      <c r="M28" s="205">
        <f t="shared" si="1"/>
        <v>12</v>
      </c>
      <c r="O28" s="277"/>
    </row>
    <row r="29" spans="1:15" s="1" customFormat="1" ht="25.5">
      <c r="A29" s="341"/>
      <c r="B29" s="29" t="s">
        <v>166</v>
      </c>
      <c r="C29" s="32">
        <v>9</v>
      </c>
      <c r="D29" s="32">
        <v>10</v>
      </c>
      <c r="E29" s="32">
        <v>9</v>
      </c>
      <c r="F29" s="32">
        <v>8</v>
      </c>
      <c r="G29" s="32"/>
      <c r="H29" s="27">
        <f t="shared" si="2"/>
        <v>36</v>
      </c>
      <c r="I29" s="343"/>
      <c r="J29" s="135">
        <v>10</v>
      </c>
      <c r="K29" s="209"/>
      <c r="L29" s="220"/>
      <c r="M29" s="205">
        <f t="shared" si="1"/>
        <v>10</v>
      </c>
      <c r="O29" s="277"/>
    </row>
    <row r="30" spans="1:15" s="1" customFormat="1" ht="12.75">
      <c r="A30" s="341"/>
      <c r="B30" s="29" t="s">
        <v>67</v>
      </c>
      <c r="C30" s="32">
        <v>19</v>
      </c>
      <c r="D30" s="32">
        <v>18</v>
      </c>
      <c r="E30" s="32">
        <v>8</v>
      </c>
      <c r="F30" s="32">
        <v>8</v>
      </c>
      <c r="G30" s="32"/>
      <c r="H30" s="27">
        <f t="shared" si="2"/>
        <v>53</v>
      </c>
      <c r="I30" s="343"/>
      <c r="J30" s="135">
        <v>15</v>
      </c>
      <c r="K30" s="209"/>
      <c r="L30" s="220">
        <v>4</v>
      </c>
      <c r="M30" s="205">
        <f t="shared" si="1"/>
        <v>19</v>
      </c>
      <c r="O30" s="277"/>
    </row>
    <row r="31" spans="1:15" s="1" customFormat="1" ht="12.75">
      <c r="A31" s="341"/>
      <c r="B31" s="101" t="s">
        <v>61</v>
      </c>
      <c r="C31" s="102">
        <v>22</v>
      </c>
      <c r="D31" s="102">
        <v>18</v>
      </c>
      <c r="E31" s="102">
        <v>11</v>
      </c>
      <c r="F31" s="102">
        <v>12</v>
      </c>
      <c r="G31" s="102"/>
      <c r="H31" s="103">
        <f>SUM(C31:G31)</f>
        <v>63</v>
      </c>
      <c r="I31" s="343"/>
      <c r="J31" s="136">
        <v>18</v>
      </c>
      <c r="K31" s="208"/>
      <c r="L31" s="220">
        <v>5</v>
      </c>
      <c r="M31" s="205">
        <f>SUM(J31:L31)</f>
        <v>23</v>
      </c>
      <c r="O31" s="277">
        <v>1</v>
      </c>
    </row>
    <row r="32" spans="1:15" ht="26.25" thickBot="1">
      <c r="A32" s="341"/>
      <c r="B32" s="283" t="s">
        <v>172</v>
      </c>
      <c r="C32" s="156">
        <v>30</v>
      </c>
      <c r="D32" s="156">
        <v>20</v>
      </c>
      <c r="E32" s="156">
        <v>9</v>
      </c>
      <c r="F32" s="156">
        <v>8</v>
      </c>
      <c r="G32" s="156"/>
      <c r="H32" s="157">
        <f>SUM(C32:G32)</f>
        <v>67</v>
      </c>
      <c r="I32" s="343"/>
      <c r="J32" s="135">
        <v>10</v>
      </c>
      <c r="K32" s="209"/>
      <c r="L32" s="220">
        <v>19</v>
      </c>
      <c r="M32" s="205">
        <f>SUM(J32:L32)</f>
        <v>29</v>
      </c>
      <c r="O32" s="276">
        <v>1</v>
      </c>
    </row>
    <row r="33" spans="1:15" ht="12.75">
      <c r="A33" s="353" t="s">
        <v>138</v>
      </c>
      <c r="B33" s="74" t="s">
        <v>163</v>
      </c>
      <c r="C33" s="76">
        <v>86</v>
      </c>
      <c r="D33" s="76">
        <v>94</v>
      </c>
      <c r="E33" s="76">
        <v>102</v>
      </c>
      <c r="F33" s="76">
        <v>74</v>
      </c>
      <c r="G33" s="76">
        <v>118</v>
      </c>
      <c r="H33" s="76">
        <f t="shared" si="2"/>
        <v>474</v>
      </c>
      <c r="I33" s="355">
        <f>SUM(H33:H34)</f>
        <v>654</v>
      </c>
      <c r="J33" s="136">
        <v>10</v>
      </c>
      <c r="K33" s="208"/>
      <c r="L33" s="219">
        <v>77</v>
      </c>
      <c r="M33" s="205">
        <f t="shared" si="1"/>
        <v>87</v>
      </c>
      <c r="O33" s="276"/>
    </row>
    <row r="34" spans="1:15" ht="13.5" thickBot="1">
      <c r="A34" s="354"/>
      <c r="B34" s="106" t="s">
        <v>162</v>
      </c>
      <c r="C34" s="107">
        <v>30</v>
      </c>
      <c r="D34" s="107">
        <v>43</v>
      </c>
      <c r="E34" s="107">
        <v>40</v>
      </c>
      <c r="F34" s="107">
        <v>32</v>
      </c>
      <c r="G34" s="107">
        <v>35</v>
      </c>
      <c r="H34" s="107">
        <f t="shared" si="2"/>
        <v>180</v>
      </c>
      <c r="I34" s="350"/>
      <c r="J34" s="136">
        <v>10</v>
      </c>
      <c r="K34" s="208"/>
      <c r="L34" s="219">
        <v>20</v>
      </c>
      <c r="M34" s="205">
        <f t="shared" si="1"/>
        <v>30</v>
      </c>
      <c r="N34" s="24"/>
      <c r="O34" s="276">
        <v>1</v>
      </c>
    </row>
    <row r="35" spans="1:15" ht="12.75">
      <c r="A35" s="335" t="s">
        <v>10</v>
      </c>
      <c r="B35" s="63" t="s">
        <v>79</v>
      </c>
      <c r="C35" s="64">
        <v>22</v>
      </c>
      <c r="D35" s="64">
        <v>14</v>
      </c>
      <c r="E35" s="64">
        <v>9</v>
      </c>
      <c r="F35" s="64">
        <v>15</v>
      </c>
      <c r="G35" s="64"/>
      <c r="H35" s="65">
        <f t="shared" si="0"/>
        <v>60</v>
      </c>
      <c r="I35" s="342">
        <f>SUM(H35:H37)</f>
        <v>135</v>
      </c>
      <c r="J35" s="136">
        <v>20</v>
      </c>
      <c r="K35" s="208"/>
      <c r="L35" s="219">
        <v>1</v>
      </c>
      <c r="M35" s="205">
        <f t="shared" si="1"/>
        <v>21</v>
      </c>
      <c r="O35" s="276">
        <v>2</v>
      </c>
    </row>
    <row r="36" spans="1:15" ht="25.5">
      <c r="A36" s="341"/>
      <c r="B36" s="285" t="s">
        <v>171</v>
      </c>
      <c r="C36" s="158">
        <v>11</v>
      </c>
      <c r="D36" s="158">
        <v>10</v>
      </c>
      <c r="E36" s="158">
        <v>7</v>
      </c>
      <c r="F36" s="158">
        <v>7</v>
      </c>
      <c r="G36" s="158">
        <v>0</v>
      </c>
      <c r="H36" s="160">
        <f t="shared" si="0"/>
        <v>35</v>
      </c>
      <c r="I36" s="343"/>
      <c r="J36" s="136">
        <v>9</v>
      </c>
      <c r="K36" s="208"/>
      <c r="L36" s="219">
        <v>2</v>
      </c>
      <c r="M36" s="205">
        <f t="shared" si="1"/>
        <v>11</v>
      </c>
      <c r="O36" s="276"/>
    </row>
    <row r="37" spans="1:15" ht="25.5" customHeight="1" thickBot="1">
      <c r="A37" s="336"/>
      <c r="B37" s="67" t="s">
        <v>68</v>
      </c>
      <c r="C37" s="68">
        <v>19</v>
      </c>
      <c r="D37" s="68">
        <v>4</v>
      </c>
      <c r="E37" s="68">
        <v>9</v>
      </c>
      <c r="F37" s="68">
        <v>8</v>
      </c>
      <c r="G37" s="68"/>
      <c r="H37" s="69">
        <f t="shared" si="0"/>
        <v>40</v>
      </c>
      <c r="I37" s="344"/>
      <c r="J37" s="136">
        <v>10</v>
      </c>
      <c r="K37" s="208"/>
      <c r="L37" s="219">
        <v>8</v>
      </c>
      <c r="M37" s="205">
        <f t="shared" si="1"/>
        <v>18</v>
      </c>
      <c r="O37" s="276">
        <v>1</v>
      </c>
    </row>
    <row r="38" spans="1:15" ht="12.75">
      <c r="A38" s="335" t="s">
        <v>32</v>
      </c>
      <c r="B38" s="63" t="s">
        <v>69</v>
      </c>
      <c r="C38" s="64">
        <v>10</v>
      </c>
      <c r="D38" s="64">
        <v>10</v>
      </c>
      <c r="E38" s="64">
        <v>6</v>
      </c>
      <c r="F38" s="64">
        <v>3</v>
      </c>
      <c r="G38" s="64"/>
      <c r="H38" s="65">
        <f t="shared" si="0"/>
        <v>29</v>
      </c>
      <c r="I38" s="342">
        <f>SUM(H38:H41)</f>
        <v>191</v>
      </c>
      <c r="J38" s="136">
        <v>10</v>
      </c>
      <c r="K38" s="208"/>
      <c r="L38" s="219"/>
      <c r="M38" s="205">
        <f t="shared" si="1"/>
        <v>10</v>
      </c>
      <c r="O38" s="276"/>
    </row>
    <row r="39" spans="1:15" ht="12.75">
      <c r="A39" s="351"/>
      <c r="B39" s="29" t="s">
        <v>70</v>
      </c>
      <c r="C39" s="32">
        <v>35</v>
      </c>
      <c r="D39" s="32">
        <v>28</v>
      </c>
      <c r="E39" s="32">
        <v>24</v>
      </c>
      <c r="F39" s="32">
        <v>12</v>
      </c>
      <c r="G39" s="32"/>
      <c r="H39" s="27">
        <f t="shared" si="0"/>
        <v>99</v>
      </c>
      <c r="I39" s="345"/>
      <c r="J39" s="136">
        <v>30</v>
      </c>
      <c r="K39" s="208"/>
      <c r="L39" s="219">
        <v>3</v>
      </c>
      <c r="M39" s="205">
        <f t="shared" si="1"/>
        <v>33</v>
      </c>
      <c r="O39" s="276">
        <v>2</v>
      </c>
    </row>
    <row r="40" spans="1:15" ht="25.5">
      <c r="A40" s="352"/>
      <c r="B40" s="286" t="s">
        <v>222</v>
      </c>
      <c r="C40" s="234">
        <v>26</v>
      </c>
      <c r="D40" s="234"/>
      <c r="E40" s="234"/>
      <c r="F40" s="234"/>
      <c r="G40" s="234"/>
      <c r="H40" s="157">
        <f t="shared" si="0"/>
        <v>26</v>
      </c>
      <c r="I40" s="346"/>
      <c r="J40" s="136">
        <v>13</v>
      </c>
      <c r="K40" s="208"/>
      <c r="L40" s="219">
        <v>13</v>
      </c>
      <c r="M40" s="205">
        <f t="shared" si="1"/>
        <v>26</v>
      </c>
      <c r="O40" s="276"/>
    </row>
    <row r="41" spans="1:15" ht="13.5" thickBot="1">
      <c r="A41" s="336"/>
      <c r="B41" s="67" t="s">
        <v>71</v>
      </c>
      <c r="C41" s="68">
        <v>13</v>
      </c>
      <c r="D41" s="68">
        <v>9</v>
      </c>
      <c r="E41" s="68">
        <v>10</v>
      </c>
      <c r="F41" s="68">
        <v>5</v>
      </c>
      <c r="G41" s="68"/>
      <c r="H41" s="69">
        <f t="shared" si="0"/>
        <v>37</v>
      </c>
      <c r="I41" s="344"/>
      <c r="J41" s="136">
        <v>10</v>
      </c>
      <c r="K41" s="208"/>
      <c r="L41" s="219">
        <v>3</v>
      </c>
      <c r="M41" s="205">
        <f t="shared" si="1"/>
        <v>13</v>
      </c>
      <c r="O41" s="276"/>
    </row>
    <row r="42" spans="1:15" ht="12.75" customHeight="1">
      <c r="A42" s="353" t="s">
        <v>215</v>
      </c>
      <c r="B42" s="63" t="s">
        <v>72</v>
      </c>
      <c r="C42" s="64">
        <v>22</v>
      </c>
      <c r="D42" s="64">
        <v>24</v>
      </c>
      <c r="E42" s="64">
        <v>33</v>
      </c>
      <c r="F42" s="64">
        <v>36</v>
      </c>
      <c r="G42" s="64"/>
      <c r="H42" s="65">
        <f t="shared" si="0"/>
        <v>115</v>
      </c>
      <c r="I42" s="355">
        <f>SUM(H42:H46)</f>
        <v>567</v>
      </c>
      <c r="J42" s="136">
        <v>15</v>
      </c>
      <c r="K42" s="208"/>
      <c r="L42" s="220">
        <v>7</v>
      </c>
      <c r="M42" s="205">
        <f t="shared" si="1"/>
        <v>22</v>
      </c>
      <c r="O42" s="276"/>
    </row>
    <row r="43" spans="1:15" ht="25.5">
      <c r="A43" s="341"/>
      <c r="B43" s="29" t="s">
        <v>116</v>
      </c>
      <c r="C43" s="27">
        <v>14</v>
      </c>
      <c r="D43" s="27">
        <v>13</v>
      </c>
      <c r="E43" s="27">
        <v>19</v>
      </c>
      <c r="F43" s="27">
        <v>14</v>
      </c>
      <c r="G43" s="27"/>
      <c r="H43" s="27">
        <f t="shared" si="0"/>
        <v>60</v>
      </c>
      <c r="I43" s="343"/>
      <c r="J43" s="136"/>
      <c r="K43" s="208"/>
      <c r="L43" s="220">
        <v>14</v>
      </c>
      <c r="M43" s="205">
        <f t="shared" si="1"/>
        <v>14</v>
      </c>
      <c r="O43" s="276"/>
    </row>
    <row r="44" spans="1:15" ht="25.5">
      <c r="A44" s="341"/>
      <c r="B44" s="72" t="s">
        <v>179</v>
      </c>
      <c r="C44" s="73">
        <v>22</v>
      </c>
      <c r="D44" s="73">
        <v>18</v>
      </c>
      <c r="E44" s="73">
        <v>17</v>
      </c>
      <c r="F44" s="73">
        <v>11</v>
      </c>
      <c r="G44" s="73"/>
      <c r="H44" s="27">
        <f t="shared" si="0"/>
        <v>68</v>
      </c>
      <c r="I44" s="343"/>
      <c r="J44" s="136">
        <v>10</v>
      </c>
      <c r="K44" s="208"/>
      <c r="L44" s="220">
        <v>8</v>
      </c>
      <c r="M44" s="205">
        <f aca="true" t="shared" si="3" ref="M44:M52">SUM(J44:L44)</f>
        <v>18</v>
      </c>
      <c r="O44" s="276">
        <v>3</v>
      </c>
    </row>
    <row r="45" spans="1:15" s="1" customFormat="1" ht="38.25">
      <c r="A45" s="341"/>
      <c r="B45" s="72" t="s">
        <v>123</v>
      </c>
      <c r="C45" s="73">
        <v>32</v>
      </c>
      <c r="D45" s="73">
        <v>44</v>
      </c>
      <c r="E45" s="73">
        <v>52</v>
      </c>
      <c r="F45" s="73">
        <v>56</v>
      </c>
      <c r="G45" s="73"/>
      <c r="H45" s="59">
        <f t="shared" si="0"/>
        <v>184</v>
      </c>
      <c r="I45" s="343"/>
      <c r="J45" s="138">
        <v>15</v>
      </c>
      <c r="K45" s="209"/>
      <c r="L45" s="220">
        <v>16</v>
      </c>
      <c r="M45" s="205">
        <f t="shared" si="3"/>
        <v>31</v>
      </c>
      <c r="N45" s="23"/>
      <c r="O45" s="277">
        <v>1</v>
      </c>
    </row>
    <row r="46" spans="1:15" s="1" customFormat="1" ht="38.25" customHeight="1" thickBot="1">
      <c r="A46" s="354"/>
      <c r="B46" s="173" t="s">
        <v>183</v>
      </c>
      <c r="C46" s="131">
        <v>50</v>
      </c>
      <c r="D46" s="131">
        <v>43</v>
      </c>
      <c r="E46" s="131">
        <v>47</v>
      </c>
      <c r="F46" s="131">
        <v>0</v>
      </c>
      <c r="G46" s="131">
        <v>0</v>
      </c>
      <c r="H46" s="132">
        <f t="shared" si="0"/>
        <v>140</v>
      </c>
      <c r="I46" s="350"/>
      <c r="J46" s="218"/>
      <c r="K46" s="210"/>
      <c r="L46" s="222">
        <v>47</v>
      </c>
      <c r="M46" s="205">
        <f t="shared" si="3"/>
        <v>47</v>
      </c>
      <c r="N46" s="23"/>
      <c r="O46" s="277">
        <v>3</v>
      </c>
    </row>
    <row r="47" spans="1:15" ht="12.75">
      <c r="A47" s="335" t="s">
        <v>11</v>
      </c>
      <c r="B47" s="74" t="s">
        <v>161</v>
      </c>
      <c r="C47" s="76">
        <v>5</v>
      </c>
      <c r="D47" s="76">
        <v>12</v>
      </c>
      <c r="E47" s="76">
        <v>10</v>
      </c>
      <c r="F47" s="76">
        <v>10</v>
      </c>
      <c r="G47" s="76"/>
      <c r="H47" s="76">
        <f t="shared" si="0"/>
        <v>37</v>
      </c>
      <c r="I47" s="342">
        <f>SUM(H47:H49)</f>
        <v>84</v>
      </c>
      <c r="J47" s="208">
        <v>0</v>
      </c>
      <c r="K47" s="208"/>
      <c r="L47" s="219">
        <v>4</v>
      </c>
      <c r="M47" s="205">
        <f t="shared" si="3"/>
        <v>4</v>
      </c>
      <c r="O47" s="276">
        <v>1</v>
      </c>
    </row>
    <row r="48" spans="1:15" ht="12.75">
      <c r="A48" s="341"/>
      <c r="B48" s="173" t="s">
        <v>209</v>
      </c>
      <c r="C48" s="132">
        <v>0</v>
      </c>
      <c r="D48" s="132">
        <v>5</v>
      </c>
      <c r="E48" s="132">
        <v>0</v>
      </c>
      <c r="F48" s="132">
        <v>0</v>
      </c>
      <c r="G48" s="132">
        <v>0</v>
      </c>
      <c r="H48" s="132">
        <f>SUM(C48:G48)</f>
        <v>5</v>
      </c>
      <c r="I48" s="343"/>
      <c r="J48" s="208">
        <v>0</v>
      </c>
      <c r="K48" s="208"/>
      <c r="L48" s="219"/>
      <c r="M48" s="205">
        <f t="shared" si="3"/>
        <v>0</v>
      </c>
      <c r="O48" s="276"/>
    </row>
    <row r="49" spans="1:15" ht="27" thickBot="1">
      <c r="A49" s="336"/>
      <c r="B49" s="282" t="s">
        <v>134</v>
      </c>
      <c r="C49" s="152">
        <v>14</v>
      </c>
      <c r="D49" s="152">
        <v>10</v>
      </c>
      <c r="E49" s="152">
        <v>10</v>
      </c>
      <c r="F49" s="152">
        <v>8</v>
      </c>
      <c r="G49" s="152"/>
      <c r="H49" s="153">
        <f t="shared" si="0"/>
        <v>42</v>
      </c>
      <c r="I49" s="344"/>
      <c r="J49" s="136">
        <v>15</v>
      </c>
      <c r="K49" s="208"/>
      <c r="L49" s="219"/>
      <c r="M49" s="205">
        <f t="shared" si="3"/>
        <v>15</v>
      </c>
      <c r="N49" s="24"/>
      <c r="O49" s="276"/>
    </row>
    <row r="50" spans="1:15" ht="12.75">
      <c r="A50" s="335" t="s">
        <v>12</v>
      </c>
      <c r="B50" s="63" t="s">
        <v>73</v>
      </c>
      <c r="C50" s="64">
        <v>22</v>
      </c>
      <c r="D50" s="64">
        <v>10</v>
      </c>
      <c r="E50" s="64">
        <v>20</v>
      </c>
      <c r="F50" s="64">
        <v>21</v>
      </c>
      <c r="G50" s="64"/>
      <c r="H50" s="65">
        <f t="shared" si="0"/>
        <v>73</v>
      </c>
      <c r="I50" s="342">
        <f>SUM(H50:H51)</f>
        <v>160</v>
      </c>
      <c r="J50" s="137">
        <v>20</v>
      </c>
      <c r="K50" s="208"/>
      <c r="L50" s="219">
        <v>2</v>
      </c>
      <c r="M50" s="205">
        <f t="shared" si="3"/>
        <v>22</v>
      </c>
      <c r="O50" s="276"/>
    </row>
    <row r="51" spans="1:15" ht="27" thickBot="1">
      <c r="A51" s="336"/>
      <c r="B51" s="282" t="s">
        <v>115</v>
      </c>
      <c r="C51" s="152">
        <v>39</v>
      </c>
      <c r="D51" s="152">
        <v>19</v>
      </c>
      <c r="E51" s="152">
        <v>16</v>
      </c>
      <c r="F51" s="152">
        <v>13</v>
      </c>
      <c r="G51" s="152"/>
      <c r="H51" s="153">
        <f t="shared" si="0"/>
        <v>87</v>
      </c>
      <c r="I51" s="344"/>
      <c r="J51" s="137">
        <v>38</v>
      </c>
      <c r="K51" s="208"/>
      <c r="L51" s="219">
        <v>1</v>
      </c>
      <c r="M51" s="205">
        <f t="shared" si="3"/>
        <v>39</v>
      </c>
      <c r="N51" s="24"/>
      <c r="O51" s="276"/>
    </row>
    <row r="52" spans="1:15" ht="13.5" thickBot="1">
      <c r="A52" s="349" t="s">
        <v>13</v>
      </c>
      <c r="B52" s="350"/>
      <c r="C52" s="93">
        <f aca="true" t="shared" si="4" ref="C52:L52">SUM(C4:C51)</f>
        <v>1131</v>
      </c>
      <c r="D52" s="93">
        <f t="shared" si="4"/>
        <v>931</v>
      </c>
      <c r="E52" s="93">
        <f t="shared" si="4"/>
        <v>921</v>
      </c>
      <c r="F52" s="93">
        <f t="shared" si="4"/>
        <v>732</v>
      </c>
      <c r="G52" s="93">
        <f t="shared" si="4"/>
        <v>153</v>
      </c>
      <c r="H52" s="93">
        <f t="shared" si="4"/>
        <v>3868</v>
      </c>
      <c r="I52" s="94">
        <f t="shared" si="4"/>
        <v>3868</v>
      </c>
      <c r="J52" s="211">
        <f t="shared" si="4"/>
        <v>583</v>
      </c>
      <c r="K52" s="211">
        <f t="shared" si="4"/>
        <v>1</v>
      </c>
      <c r="L52" s="274">
        <f t="shared" si="4"/>
        <v>524</v>
      </c>
      <c r="M52" s="205">
        <f t="shared" si="3"/>
        <v>1108</v>
      </c>
      <c r="O52" s="211">
        <f>SUM(O4:O51)</f>
        <v>33</v>
      </c>
    </row>
    <row r="55" spans="6:7" ht="12.75">
      <c r="F55" s="172"/>
      <c r="G55" s="172"/>
    </row>
  </sheetData>
  <sheetProtection/>
  <mergeCells count="33">
    <mergeCell ref="A33:A34"/>
    <mergeCell ref="I33:I34"/>
    <mergeCell ref="A18:A24"/>
    <mergeCell ref="I18:I24"/>
    <mergeCell ref="A27:A32"/>
    <mergeCell ref="A13:A14"/>
    <mergeCell ref="I13:I14"/>
    <mergeCell ref="C2:G2"/>
    <mergeCell ref="I2:I3"/>
    <mergeCell ref="I27:I32"/>
    <mergeCell ref="A5:A7"/>
    <mergeCell ref="I5:I7"/>
    <mergeCell ref="A9:A12"/>
    <mergeCell ref="I9:I12"/>
    <mergeCell ref="A15:A16"/>
    <mergeCell ref="I15:I16"/>
    <mergeCell ref="A52:B52"/>
    <mergeCell ref="A50:A51"/>
    <mergeCell ref="I50:I51"/>
    <mergeCell ref="I35:I37"/>
    <mergeCell ref="A38:A41"/>
    <mergeCell ref="A42:A46"/>
    <mergeCell ref="I42:I46"/>
    <mergeCell ref="J1:M1"/>
    <mergeCell ref="I25:I26"/>
    <mergeCell ref="A25:A26"/>
    <mergeCell ref="H2:H3"/>
    <mergeCell ref="A1:I1"/>
    <mergeCell ref="A47:A49"/>
    <mergeCell ref="I47:I49"/>
    <mergeCell ref="I38:I41"/>
    <mergeCell ref="A35:A37"/>
    <mergeCell ref="A2:B3"/>
  </mergeCells>
  <printOptions/>
  <pageMargins left="0.67" right="0.27" top="0.65" bottom="0.43" header="0.5" footer="0.5"/>
  <pageSetup horizontalDpi="600" verticalDpi="600" orientation="portrait" paperSize="9" scale="80" r:id="rId3"/>
  <rowBreaks count="1" manualBreakCount="1">
    <brk id="49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5" zoomScaleNormal="115" zoomScaleSheetLayoutView="115" zoomScalePageLayoutView="0" workbookViewId="0" topLeftCell="A1">
      <selection activeCell="A1" sqref="A1:I1"/>
    </sheetView>
  </sheetViews>
  <sheetFormatPr defaultColWidth="9.00390625" defaultRowHeight="12.75"/>
  <cols>
    <col min="1" max="1" width="19.50390625" style="56" customWidth="1"/>
    <col min="2" max="2" width="47.75390625" style="56" customWidth="1"/>
    <col min="3" max="3" width="5.25390625" style="57" customWidth="1"/>
    <col min="4" max="5" width="5.50390625" style="57" customWidth="1"/>
    <col min="6" max="6" width="5.25390625" style="57" customWidth="1"/>
    <col min="7" max="7" width="5.50390625" style="57" customWidth="1"/>
    <col min="8" max="8" width="6.00390625" style="57" customWidth="1"/>
    <col min="9" max="9" width="7.75390625" style="57" customWidth="1"/>
    <col min="10" max="10" width="10.50390625" style="0" customWidth="1"/>
  </cols>
  <sheetData>
    <row r="1" spans="1:9" s="4" customFormat="1" ht="28.5" customHeight="1" thickBot="1">
      <c r="A1" s="362" t="s">
        <v>243</v>
      </c>
      <c r="B1" s="363"/>
      <c r="C1" s="363"/>
      <c r="D1" s="363"/>
      <c r="E1" s="363"/>
      <c r="F1" s="363"/>
      <c r="G1" s="363"/>
      <c r="H1" s="363"/>
      <c r="I1" s="363"/>
    </row>
    <row r="2" spans="1:10" ht="12.75">
      <c r="A2" s="371" t="s">
        <v>0</v>
      </c>
      <c r="B2" s="365"/>
      <c r="C2" s="364" t="s">
        <v>16</v>
      </c>
      <c r="D2" s="364"/>
      <c r="E2" s="364"/>
      <c r="F2" s="364"/>
      <c r="G2" s="364"/>
      <c r="H2" s="365" t="s">
        <v>1</v>
      </c>
      <c r="I2" s="373" t="s">
        <v>2</v>
      </c>
      <c r="J2" s="22" t="s">
        <v>211</v>
      </c>
    </row>
    <row r="3" spans="1:12" ht="13.5" thickBot="1">
      <c r="A3" s="372"/>
      <c r="B3" s="366"/>
      <c r="C3" s="90">
        <v>1</v>
      </c>
      <c r="D3" s="89">
        <v>2</v>
      </c>
      <c r="E3" s="89">
        <v>3</v>
      </c>
      <c r="F3" s="89">
        <v>4</v>
      </c>
      <c r="G3" s="89">
        <v>5</v>
      </c>
      <c r="H3" s="366"/>
      <c r="I3" s="374"/>
      <c r="J3" s="204" t="s">
        <v>23</v>
      </c>
      <c r="L3" s="223" t="s">
        <v>210</v>
      </c>
    </row>
    <row r="4" spans="1:12" ht="27" thickBot="1">
      <c r="A4" s="79" t="s">
        <v>3</v>
      </c>
      <c r="B4" s="80" t="s">
        <v>110</v>
      </c>
      <c r="C4" s="81">
        <v>1</v>
      </c>
      <c r="D4" s="81">
        <v>0</v>
      </c>
      <c r="E4" s="81">
        <v>4</v>
      </c>
      <c r="F4" s="81">
        <v>0</v>
      </c>
      <c r="G4" s="81">
        <v>0</v>
      </c>
      <c r="H4" s="82">
        <f>SUM(C4:G4)</f>
        <v>5</v>
      </c>
      <c r="I4" s="83">
        <f>SUM(H4:H4)</f>
        <v>5</v>
      </c>
      <c r="J4" s="221">
        <v>2</v>
      </c>
      <c r="L4" s="81"/>
    </row>
    <row r="5" spans="1:12" ht="26.25">
      <c r="A5" s="335" t="s">
        <v>4</v>
      </c>
      <c r="B5" s="63" t="s">
        <v>111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  <c r="H5" s="86">
        <f aca="true" t="shared" si="0" ref="H5:H51">SUM(C5:G5)</f>
        <v>0</v>
      </c>
      <c r="I5" s="342">
        <f>SUM(H5:H7)</f>
        <v>0</v>
      </c>
      <c r="J5" s="220"/>
      <c r="L5" s="64"/>
    </row>
    <row r="6" spans="1:12" ht="39">
      <c r="A6" s="341"/>
      <c r="B6" s="283" t="s">
        <v>220</v>
      </c>
      <c r="C6" s="156">
        <v>0</v>
      </c>
      <c r="D6" s="156"/>
      <c r="E6" s="156"/>
      <c r="F6" s="156"/>
      <c r="G6" s="156"/>
      <c r="H6" s="157">
        <f t="shared" si="0"/>
        <v>0</v>
      </c>
      <c r="I6" s="343"/>
      <c r="J6" s="220"/>
      <c r="L6" s="271"/>
    </row>
    <row r="7" spans="1:12" ht="27.75" customHeight="1" thickBot="1">
      <c r="A7" s="336"/>
      <c r="B7" s="285" t="s">
        <v>174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64">
        <f t="shared" si="0"/>
        <v>0</v>
      </c>
      <c r="I7" s="344"/>
      <c r="J7" s="220"/>
      <c r="L7" s="154"/>
    </row>
    <row r="8" spans="1:12" ht="13.5" thickBot="1">
      <c r="A8" s="79" t="s">
        <v>5</v>
      </c>
      <c r="B8" s="80" t="s">
        <v>55</v>
      </c>
      <c r="C8" s="81">
        <v>8</v>
      </c>
      <c r="D8" s="81">
        <v>10</v>
      </c>
      <c r="E8" s="81">
        <v>3</v>
      </c>
      <c r="F8" s="81">
        <v>4</v>
      </c>
      <c r="G8" s="81">
        <v>0</v>
      </c>
      <c r="H8" s="82">
        <f t="shared" si="0"/>
        <v>25</v>
      </c>
      <c r="I8" s="83">
        <f>SUM(H8:H8)</f>
        <v>25</v>
      </c>
      <c r="J8" s="220">
        <v>8</v>
      </c>
      <c r="L8" s="81"/>
    </row>
    <row r="9" spans="1:12" ht="12.75">
      <c r="A9" s="353" t="s">
        <v>6</v>
      </c>
      <c r="B9" s="84" t="s">
        <v>56</v>
      </c>
      <c r="C9" s="85">
        <v>8</v>
      </c>
      <c r="D9" s="85">
        <v>3</v>
      </c>
      <c r="E9" s="85">
        <v>0</v>
      </c>
      <c r="F9" s="85">
        <v>8</v>
      </c>
      <c r="G9" s="85">
        <v>0</v>
      </c>
      <c r="H9" s="86">
        <f t="shared" si="0"/>
        <v>19</v>
      </c>
      <c r="I9" s="359">
        <f>SUM(H9:H12)</f>
        <v>53</v>
      </c>
      <c r="J9" s="220">
        <v>8</v>
      </c>
      <c r="L9" s="64"/>
    </row>
    <row r="10" spans="1:12" ht="12.75">
      <c r="A10" s="341"/>
      <c r="B10" s="29" t="s">
        <v>76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27">
        <f>SUM(C10:G10)</f>
        <v>0</v>
      </c>
      <c r="I10" s="360"/>
      <c r="J10" s="220"/>
      <c r="L10" s="73"/>
    </row>
    <row r="11" spans="1:12" ht="26.25">
      <c r="A11" s="341"/>
      <c r="B11" s="283" t="s">
        <v>194</v>
      </c>
      <c r="C11" s="156">
        <v>17</v>
      </c>
      <c r="D11" s="156">
        <v>5</v>
      </c>
      <c r="E11" s="156">
        <v>1</v>
      </c>
      <c r="F11" s="156">
        <v>0</v>
      </c>
      <c r="G11" s="156">
        <v>0</v>
      </c>
      <c r="H11" s="157">
        <f t="shared" si="0"/>
        <v>23</v>
      </c>
      <c r="I11" s="360"/>
      <c r="J11" s="220">
        <v>17</v>
      </c>
      <c r="L11" s="156"/>
    </row>
    <row r="12" spans="1:12" ht="13.5" thickBot="1">
      <c r="A12" s="354"/>
      <c r="B12" s="99" t="s">
        <v>204</v>
      </c>
      <c r="C12" s="95">
        <v>4</v>
      </c>
      <c r="D12" s="95">
        <v>7</v>
      </c>
      <c r="E12" s="95">
        <v>0</v>
      </c>
      <c r="F12" s="95">
        <v>0</v>
      </c>
      <c r="G12" s="95">
        <v>0</v>
      </c>
      <c r="H12" s="96">
        <f>SUM(C12:G12)</f>
        <v>11</v>
      </c>
      <c r="I12" s="361"/>
      <c r="J12" s="220">
        <v>5</v>
      </c>
      <c r="L12" s="95"/>
    </row>
    <row r="13" spans="1:12" ht="13.5" thickBot="1">
      <c r="A13" s="353" t="s">
        <v>7</v>
      </c>
      <c r="B13" s="63" t="s">
        <v>58</v>
      </c>
      <c r="C13" s="64">
        <v>139</v>
      </c>
      <c r="D13" s="64">
        <v>149</v>
      </c>
      <c r="E13" s="64">
        <v>176</v>
      </c>
      <c r="F13" s="64">
        <v>114</v>
      </c>
      <c r="G13" s="64">
        <v>0</v>
      </c>
      <c r="H13" s="65">
        <f t="shared" si="0"/>
        <v>578</v>
      </c>
      <c r="I13" s="355">
        <f>SUM(H13:H14)</f>
        <v>611</v>
      </c>
      <c r="J13" s="220">
        <v>136</v>
      </c>
      <c r="L13" s="81">
        <v>4</v>
      </c>
    </row>
    <row r="14" spans="1:12" ht="13.5" customHeight="1" thickBot="1">
      <c r="A14" s="354"/>
      <c r="B14" s="106" t="s">
        <v>223</v>
      </c>
      <c r="C14" s="131">
        <v>33</v>
      </c>
      <c r="D14" s="131"/>
      <c r="E14" s="131"/>
      <c r="F14" s="131"/>
      <c r="G14" s="131"/>
      <c r="H14" s="107">
        <f t="shared" si="0"/>
        <v>33</v>
      </c>
      <c r="I14" s="350"/>
      <c r="J14" s="220">
        <v>33</v>
      </c>
      <c r="L14" s="85"/>
    </row>
    <row r="15" spans="1:12" ht="14.25" customHeight="1" thickBot="1">
      <c r="A15" s="353" t="s">
        <v>8</v>
      </c>
      <c r="B15" s="63" t="s">
        <v>59</v>
      </c>
      <c r="C15" s="64">
        <v>22</v>
      </c>
      <c r="D15" s="64">
        <v>36</v>
      </c>
      <c r="E15" s="64">
        <v>24</v>
      </c>
      <c r="F15" s="64">
        <v>10</v>
      </c>
      <c r="G15" s="64">
        <v>0</v>
      </c>
      <c r="H15" s="65">
        <f t="shared" si="0"/>
        <v>92</v>
      </c>
      <c r="I15" s="355">
        <f>SUM(H15:H16)</f>
        <v>106</v>
      </c>
      <c r="J15" s="220">
        <v>17</v>
      </c>
      <c r="L15" s="64">
        <v>3</v>
      </c>
    </row>
    <row r="16" spans="1:12" ht="42" customHeight="1" thickBot="1">
      <c r="A16" s="354"/>
      <c r="B16" s="285" t="s">
        <v>221</v>
      </c>
      <c r="C16" s="158">
        <v>14</v>
      </c>
      <c r="D16" s="158"/>
      <c r="E16" s="158"/>
      <c r="F16" s="158"/>
      <c r="G16" s="158"/>
      <c r="H16" s="164">
        <f t="shared" si="0"/>
        <v>14</v>
      </c>
      <c r="I16" s="350"/>
      <c r="J16" s="220">
        <v>14</v>
      </c>
      <c r="L16" s="85"/>
    </row>
    <row r="17" spans="1:12" ht="27" thickBot="1">
      <c r="A17" s="79" t="s">
        <v>19</v>
      </c>
      <c r="B17" s="80" t="s">
        <v>119</v>
      </c>
      <c r="C17" s="81">
        <v>22</v>
      </c>
      <c r="D17" s="81">
        <v>19</v>
      </c>
      <c r="E17" s="81">
        <v>24</v>
      </c>
      <c r="F17" s="81">
        <v>5</v>
      </c>
      <c r="G17" s="81">
        <v>0</v>
      </c>
      <c r="H17" s="82">
        <f t="shared" si="0"/>
        <v>70</v>
      </c>
      <c r="I17" s="87">
        <f>SUM(H17:H17)</f>
        <v>70</v>
      </c>
      <c r="J17" s="220">
        <v>21</v>
      </c>
      <c r="L17" s="81">
        <v>1</v>
      </c>
    </row>
    <row r="18" spans="1:12" ht="12.75">
      <c r="A18" s="353" t="s">
        <v>136</v>
      </c>
      <c r="B18" s="63" t="s">
        <v>57</v>
      </c>
      <c r="C18" s="64">
        <v>2</v>
      </c>
      <c r="D18" s="64">
        <v>0</v>
      </c>
      <c r="E18" s="64">
        <v>0</v>
      </c>
      <c r="F18" s="64">
        <v>3</v>
      </c>
      <c r="G18" s="64">
        <v>0</v>
      </c>
      <c r="H18" s="65">
        <f>SUM(C18:G18)</f>
        <v>5</v>
      </c>
      <c r="I18" s="355">
        <f>SUM(H18:H24)</f>
        <v>16</v>
      </c>
      <c r="J18" s="222">
        <v>2</v>
      </c>
      <c r="L18" s="64"/>
    </row>
    <row r="19" spans="1:12" ht="12.75">
      <c r="A19" s="341"/>
      <c r="B19" s="60" t="s">
        <v>77</v>
      </c>
      <c r="C19" s="61">
        <v>0</v>
      </c>
      <c r="D19" s="61">
        <v>1</v>
      </c>
      <c r="E19" s="61">
        <v>4</v>
      </c>
      <c r="F19" s="61">
        <v>1</v>
      </c>
      <c r="G19" s="61">
        <v>0</v>
      </c>
      <c r="H19" s="58">
        <f>SUM(C19:G19)</f>
        <v>6</v>
      </c>
      <c r="I19" s="343"/>
      <c r="J19" s="222"/>
      <c r="L19" s="73"/>
    </row>
    <row r="20" spans="1:12" ht="26.25">
      <c r="A20" s="341"/>
      <c r="B20" s="280" t="s">
        <v>117</v>
      </c>
      <c r="C20" s="150">
        <v>0</v>
      </c>
      <c r="D20" s="150">
        <v>2</v>
      </c>
      <c r="E20" s="150">
        <v>0</v>
      </c>
      <c r="F20" s="150">
        <v>1</v>
      </c>
      <c r="G20" s="150">
        <v>0</v>
      </c>
      <c r="H20" s="151">
        <f t="shared" si="0"/>
        <v>3</v>
      </c>
      <c r="I20" s="343"/>
      <c r="J20" s="219"/>
      <c r="L20" s="150"/>
    </row>
    <row r="21" spans="1:12" ht="26.25">
      <c r="A21" s="341"/>
      <c r="B21" s="280" t="s">
        <v>118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1">
        <f t="shared" si="0"/>
        <v>0</v>
      </c>
      <c r="I21" s="343"/>
      <c r="J21" s="219"/>
      <c r="L21" s="150"/>
    </row>
    <row r="22" spans="1:12" ht="26.25">
      <c r="A22" s="341"/>
      <c r="B22" s="287" t="s">
        <v>218</v>
      </c>
      <c r="C22" s="249">
        <v>0</v>
      </c>
      <c r="D22" s="249"/>
      <c r="E22" s="249"/>
      <c r="F22" s="249"/>
      <c r="G22" s="249"/>
      <c r="H22" s="151">
        <f t="shared" si="0"/>
        <v>0</v>
      </c>
      <c r="I22" s="343"/>
      <c r="J22" s="219"/>
      <c r="L22" s="249"/>
    </row>
    <row r="23" spans="1:12" ht="26.25">
      <c r="A23" s="341"/>
      <c r="B23" s="60" t="s">
        <v>219</v>
      </c>
      <c r="C23" s="61">
        <v>1</v>
      </c>
      <c r="D23" s="61"/>
      <c r="E23" s="61"/>
      <c r="F23" s="61"/>
      <c r="G23" s="61"/>
      <c r="H23" s="27">
        <f t="shared" si="0"/>
        <v>1</v>
      </c>
      <c r="I23" s="343"/>
      <c r="J23" s="219">
        <v>1</v>
      </c>
      <c r="L23" s="249"/>
    </row>
    <row r="24" spans="1:12" ht="13.5" thickBot="1">
      <c r="A24" s="341"/>
      <c r="B24" s="60" t="s">
        <v>60</v>
      </c>
      <c r="C24" s="61">
        <v>0</v>
      </c>
      <c r="D24" s="61">
        <v>1</v>
      </c>
      <c r="E24" s="61">
        <v>0</v>
      </c>
      <c r="F24" s="61">
        <v>0</v>
      </c>
      <c r="G24" s="61">
        <v>0</v>
      </c>
      <c r="H24" s="58">
        <f t="shared" si="0"/>
        <v>1</v>
      </c>
      <c r="I24" s="343"/>
      <c r="J24" s="219"/>
      <c r="L24" s="61"/>
    </row>
    <row r="25" spans="1:12" ht="12.75">
      <c r="A25" s="335" t="s">
        <v>9</v>
      </c>
      <c r="B25" s="63" t="s">
        <v>63</v>
      </c>
      <c r="C25" s="64">
        <v>4</v>
      </c>
      <c r="D25" s="64">
        <v>0</v>
      </c>
      <c r="E25" s="64">
        <v>0</v>
      </c>
      <c r="F25" s="64">
        <v>0</v>
      </c>
      <c r="G25" s="64">
        <v>0</v>
      </c>
      <c r="H25" s="65">
        <f t="shared" si="0"/>
        <v>4</v>
      </c>
      <c r="I25" s="333">
        <f>SUM(H25:H26)</f>
        <v>5</v>
      </c>
      <c r="J25" s="222">
        <v>4</v>
      </c>
      <c r="L25" s="64"/>
    </row>
    <row r="26" spans="1:12" ht="13.5" thickBot="1">
      <c r="A26" s="351"/>
      <c r="B26" s="29" t="s">
        <v>64</v>
      </c>
      <c r="C26" s="32">
        <v>1</v>
      </c>
      <c r="D26" s="32">
        <v>0</v>
      </c>
      <c r="E26" s="32">
        <v>0</v>
      </c>
      <c r="F26" s="32">
        <v>0</v>
      </c>
      <c r="G26" s="32">
        <v>0</v>
      </c>
      <c r="H26" s="27">
        <f t="shared" si="0"/>
        <v>1</v>
      </c>
      <c r="I26" s="370"/>
      <c r="J26" s="222">
        <v>1</v>
      </c>
      <c r="L26" s="32"/>
    </row>
    <row r="27" spans="1:12" ht="26.25">
      <c r="A27" s="353" t="s">
        <v>137</v>
      </c>
      <c r="B27" s="63" t="s">
        <v>177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5">
        <f>SUM(C27:G27)</f>
        <v>0</v>
      </c>
      <c r="I27" s="355">
        <f>SUM(H27:H32)</f>
        <v>48</v>
      </c>
      <c r="J27" s="220"/>
      <c r="L27" s="64"/>
    </row>
    <row r="28" spans="1:12" ht="12.75">
      <c r="A28" s="341"/>
      <c r="B28" s="72" t="s">
        <v>62</v>
      </c>
      <c r="C28" s="73">
        <v>1</v>
      </c>
      <c r="D28" s="73">
        <v>2</v>
      </c>
      <c r="E28" s="73">
        <v>0</v>
      </c>
      <c r="F28" s="73">
        <v>0</v>
      </c>
      <c r="G28" s="73">
        <v>0</v>
      </c>
      <c r="H28" s="59">
        <f>SUM(C28:G28)</f>
        <v>3</v>
      </c>
      <c r="I28" s="343"/>
      <c r="J28" s="220">
        <v>1</v>
      </c>
      <c r="L28" s="73"/>
    </row>
    <row r="29" spans="1:12" ht="12.75">
      <c r="A29" s="341"/>
      <c r="B29" s="72" t="s">
        <v>167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59">
        <f>SUM(C29:G29)</f>
        <v>0</v>
      </c>
      <c r="I29" s="343"/>
      <c r="J29" s="220"/>
      <c r="L29" s="73"/>
    </row>
    <row r="30" spans="1:12" ht="12.75">
      <c r="A30" s="341"/>
      <c r="B30" s="29" t="s">
        <v>67</v>
      </c>
      <c r="C30" s="32">
        <v>4</v>
      </c>
      <c r="D30" s="32">
        <v>1</v>
      </c>
      <c r="E30" s="32">
        <v>0</v>
      </c>
      <c r="F30" s="32">
        <v>0</v>
      </c>
      <c r="G30" s="32">
        <v>0</v>
      </c>
      <c r="H30" s="27">
        <f t="shared" si="0"/>
        <v>5</v>
      </c>
      <c r="I30" s="343"/>
      <c r="J30" s="220">
        <v>4</v>
      </c>
      <c r="L30" s="32"/>
    </row>
    <row r="31" spans="1:12" ht="12.75">
      <c r="A31" s="341"/>
      <c r="B31" s="29" t="s">
        <v>61</v>
      </c>
      <c r="C31" s="32">
        <v>5</v>
      </c>
      <c r="D31" s="32">
        <v>2</v>
      </c>
      <c r="E31" s="32">
        <v>2</v>
      </c>
      <c r="F31" s="32">
        <v>0</v>
      </c>
      <c r="G31" s="32">
        <v>0</v>
      </c>
      <c r="H31" s="27">
        <f>SUM(C31:G31)</f>
        <v>9</v>
      </c>
      <c r="I31" s="343"/>
      <c r="J31" s="220">
        <v>5</v>
      </c>
      <c r="L31" s="32"/>
    </row>
    <row r="32" spans="1:12" ht="27" thickBot="1">
      <c r="A32" s="354"/>
      <c r="B32" s="284" t="s">
        <v>172</v>
      </c>
      <c r="C32" s="154">
        <v>19</v>
      </c>
      <c r="D32" s="154">
        <v>11</v>
      </c>
      <c r="E32" s="154">
        <v>0</v>
      </c>
      <c r="F32" s="154">
        <v>1</v>
      </c>
      <c r="G32" s="154">
        <v>0</v>
      </c>
      <c r="H32" s="155">
        <f>SUM(C32:G32)</f>
        <v>31</v>
      </c>
      <c r="I32" s="350"/>
      <c r="J32" s="220">
        <v>19</v>
      </c>
      <c r="L32" s="154"/>
    </row>
    <row r="33" spans="1:12" ht="12.75">
      <c r="A33" s="341" t="s">
        <v>138</v>
      </c>
      <c r="B33" s="74" t="s">
        <v>163</v>
      </c>
      <c r="C33" s="105">
        <v>76</v>
      </c>
      <c r="D33" s="105">
        <v>78</v>
      </c>
      <c r="E33" s="105">
        <v>86</v>
      </c>
      <c r="F33" s="105">
        <v>58</v>
      </c>
      <c r="G33" s="105">
        <v>104</v>
      </c>
      <c r="H33" s="105">
        <f>SUM(C33:G33)</f>
        <v>402</v>
      </c>
      <c r="I33" s="343">
        <f>SUM(H33:H34)</f>
        <v>472</v>
      </c>
      <c r="J33" s="219">
        <v>77</v>
      </c>
      <c r="L33" s="105"/>
    </row>
    <row r="34" spans="1:12" ht="13.5" thickBot="1">
      <c r="A34" s="354"/>
      <c r="B34" s="106" t="s">
        <v>162</v>
      </c>
      <c r="C34" s="105">
        <v>19</v>
      </c>
      <c r="D34" s="105">
        <v>17</v>
      </c>
      <c r="E34" s="105">
        <v>14</v>
      </c>
      <c r="F34" s="105">
        <v>10</v>
      </c>
      <c r="G34" s="105">
        <v>10</v>
      </c>
      <c r="H34" s="105">
        <f>SUM(C34:G34)</f>
        <v>70</v>
      </c>
      <c r="I34" s="350"/>
      <c r="J34" s="219">
        <v>20</v>
      </c>
      <c r="L34" s="105"/>
    </row>
    <row r="35" spans="1:12" ht="12.75">
      <c r="A35" s="335" t="s">
        <v>10</v>
      </c>
      <c r="B35" s="63" t="s">
        <v>79</v>
      </c>
      <c r="C35" s="64">
        <v>1</v>
      </c>
      <c r="D35" s="64">
        <v>0</v>
      </c>
      <c r="E35" s="64">
        <v>0</v>
      </c>
      <c r="F35" s="64">
        <v>0</v>
      </c>
      <c r="G35" s="64">
        <v>0</v>
      </c>
      <c r="H35" s="65">
        <f t="shared" si="0"/>
        <v>1</v>
      </c>
      <c r="I35" s="342">
        <f>SUM(H35:H37)</f>
        <v>17</v>
      </c>
      <c r="J35" s="219">
        <v>1</v>
      </c>
      <c r="L35" s="64"/>
    </row>
    <row r="36" spans="1:12" ht="26.25">
      <c r="A36" s="341"/>
      <c r="B36" s="285" t="s">
        <v>171</v>
      </c>
      <c r="C36" s="158">
        <v>2</v>
      </c>
      <c r="D36" s="158">
        <v>2</v>
      </c>
      <c r="E36" s="158">
        <v>0</v>
      </c>
      <c r="F36" s="158">
        <v>0</v>
      </c>
      <c r="G36" s="158">
        <v>0</v>
      </c>
      <c r="H36" s="159">
        <f t="shared" si="0"/>
        <v>4</v>
      </c>
      <c r="I36" s="343"/>
      <c r="J36" s="219">
        <v>2</v>
      </c>
      <c r="L36" s="158"/>
    </row>
    <row r="37" spans="1:12" ht="25.5" customHeight="1" thickBot="1">
      <c r="A37" s="336"/>
      <c r="B37" s="67" t="s">
        <v>68</v>
      </c>
      <c r="C37" s="68">
        <v>8</v>
      </c>
      <c r="D37" s="68">
        <v>4</v>
      </c>
      <c r="E37" s="68">
        <v>0</v>
      </c>
      <c r="F37" s="68">
        <v>0</v>
      </c>
      <c r="G37" s="68">
        <v>0</v>
      </c>
      <c r="H37" s="69">
        <f t="shared" si="0"/>
        <v>12</v>
      </c>
      <c r="I37" s="344"/>
      <c r="J37" s="219">
        <v>8</v>
      </c>
      <c r="L37" s="68"/>
    </row>
    <row r="38" spans="1:12" ht="12.75">
      <c r="A38" s="335" t="s">
        <v>32</v>
      </c>
      <c r="B38" s="63" t="s">
        <v>69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5">
        <f t="shared" si="0"/>
        <v>0</v>
      </c>
      <c r="I38" s="342">
        <f>SUM(H38:H41)</f>
        <v>21</v>
      </c>
      <c r="J38" s="219"/>
      <c r="L38" s="64"/>
    </row>
    <row r="39" spans="1:12" ht="12.75">
      <c r="A39" s="351"/>
      <c r="B39" s="29" t="s">
        <v>70</v>
      </c>
      <c r="C39" s="32">
        <v>3</v>
      </c>
      <c r="D39" s="32">
        <v>1</v>
      </c>
      <c r="E39" s="32">
        <v>1</v>
      </c>
      <c r="F39" s="32">
        <v>0</v>
      </c>
      <c r="G39" s="32">
        <v>0</v>
      </c>
      <c r="H39" s="27">
        <f t="shared" si="0"/>
        <v>5</v>
      </c>
      <c r="I39" s="345"/>
      <c r="J39" s="219">
        <v>3</v>
      </c>
      <c r="L39" s="32"/>
    </row>
    <row r="40" spans="1:12" ht="26.25">
      <c r="A40" s="352"/>
      <c r="B40" s="286" t="s">
        <v>222</v>
      </c>
      <c r="C40" s="234">
        <v>13</v>
      </c>
      <c r="D40" s="234"/>
      <c r="E40" s="234"/>
      <c r="F40" s="234"/>
      <c r="G40" s="234"/>
      <c r="H40" s="157">
        <f t="shared" si="0"/>
        <v>13</v>
      </c>
      <c r="I40" s="346"/>
      <c r="J40" s="219">
        <v>13</v>
      </c>
      <c r="L40" s="61"/>
    </row>
    <row r="41" spans="1:12" ht="13.5" thickBot="1">
      <c r="A41" s="336"/>
      <c r="B41" s="67" t="s">
        <v>71</v>
      </c>
      <c r="C41" s="68">
        <v>3</v>
      </c>
      <c r="D41" s="68">
        <v>0</v>
      </c>
      <c r="E41" s="68">
        <v>0</v>
      </c>
      <c r="F41" s="68">
        <v>0</v>
      </c>
      <c r="G41" s="68">
        <v>0</v>
      </c>
      <c r="H41" s="69">
        <f t="shared" si="0"/>
        <v>3</v>
      </c>
      <c r="I41" s="344"/>
      <c r="J41" s="219">
        <v>3</v>
      </c>
      <c r="L41" s="68"/>
    </row>
    <row r="42" spans="1:12" ht="12.75" customHeight="1">
      <c r="A42" s="353" t="s">
        <v>215</v>
      </c>
      <c r="B42" s="63" t="s">
        <v>72</v>
      </c>
      <c r="C42" s="64">
        <v>7</v>
      </c>
      <c r="D42" s="64">
        <v>10</v>
      </c>
      <c r="E42" s="64">
        <v>18</v>
      </c>
      <c r="F42" s="64">
        <v>14</v>
      </c>
      <c r="G42" s="64">
        <v>0</v>
      </c>
      <c r="H42" s="65">
        <f t="shared" si="0"/>
        <v>49</v>
      </c>
      <c r="I42" s="355">
        <f>SUM(H42:H46)</f>
        <v>377</v>
      </c>
      <c r="J42" s="220">
        <v>7</v>
      </c>
      <c r="L42" s="64"/>
    </row>
    <row r="43" spans="1:12" ht="12.75">
      <c r="A43" s="341"/>
      <c r="B43" s="60" t="s">
        <v>116</v>
      </c>
      <c r="C43" s="58">
        <v>14</v>
      </c>
      <c r="D43" s="58">
        <v>13</v>
      </c>
      <c r="E43" s="58">
        <v>19</v>
      </c>
      <c r="F43" s="58">
        <v>14</v>
      </c>
      <c r="G43" s="58">
        <v>0</v>
      </c>
      <c r="H43" s="58">
        <f>SUM(C43:G43)</f>
        <v>60</v>
      </c>
      <c r="I43" s="343"/>
      <c r="J43" s="220">
        <v>14</v>
      </c>
      <c r="L43" s="58"/>
    </row>
    <row r="44" spans="1:12" ht="27" thickBot="1">
      <c r="A44" s="341"/>
      <c r="B44" s="29" t="s">
        <v>180</v>
      </c>
      <c r="C44" s="32">
        <v>8</v>
      </c>
      <c r="D44" s="32">
        <v>3</v>
      </c>
      <c r="E44" s="32">
        <v>1</v>
      </c>
      <c r="F44" s="32">
        <v>1</v>
      </c>
      <c r="G44" s="32">
        <v>0</v>
      </c>
      <c r="H44" s="27">
        <f t="shared" si="0"/>
        <v>13</v>
      </c>
      <c r="I44" s="343"/>
      <c r="J44" s="220">
        <v>8</v>
      </c>
      <c r="L44" s="32"/>
    </row>
    <row r="45" spans="1:12" ht="39">
      <c r="A45" s="341"/>
      <c r="B45" s="72" t="s">
        <v>123</v>
      </c>
      <c r="C45" s="73">
        <v>16</v>
      </c>
      <c r="D45" s="73">
        <v>26</v>
      </c>
      <c r="E45" s="73">
        <v>37</v>
      </c>
      <c r="F45" s="73">
        <v>36</v>
      </c>
      <c r="G45" s="73"/>
      <c r="H45" s="59">
        <f>SUM(C45:G45)</f>
        <v>115</v>
      </c>
      <c r="I45" s="343"/>
      <c r="J45" s="220">
        <v>16</v>
      </c>
      <c r="L45" s="64"/>
    </row>
    <row r="46" spans="1:12" ht="39.75" thickBot="1">
      <c r="A46" s="354"/>
      <c r="B46" s="173" t="s">
        <v>183</v>
      </c>
      <c r="C46" s="131">
        <v>50</v>
      </c>
      <c r="D46" s="131">
        <v>43</v>
      </c>
      <c r="E46" s="131">
        <v>47</v>
      </c>
      <c r="F46" s="131">
        <v>0</v>
      </c>
      <c r="G46" s="131">
        <v>0</v>
      </c>
      <c r="H46" s="134">
        <f>SUM(C46:G46)</f>
        <v>140</v>
      </c>
      <c r="I46" s="350"/>
      <c r="J46" s="222">
        <v>47</v>
      </c>
      <c r="L46" s="131">
        <v>3</v>
      </c>
    </row>
    <row r="47" spans="1:12" ht="12.75">
      <c r="A47" s="335" t="s">
        <v>11</v>
      </c>
      <c r="B47" s="74" t="s">
        <v>161</v>
      </c>
      <c r="C47" s="76">
        <v>5</v>
      </c>
      <c r="D47" s="76">
        <v>1</v>
      </c>
      <c r="E47" s="76">
        <v>0</v>
      </c>
      <c r="F47" s="76">
        <v>0</v>
      </c>
      <c r="G47" s="76">
        <v>0</v>
      </c>
      <c r="H47" s="76">
        <f t="shared" si="0"/>
        <v>6</v>
      </c>
      <c r="I47" s="342">
        <f>SUM(H47:H49)</f>
        <v>7</v>
      </c>
      <c r="J47" s="219">
        <v>4</v>
      </c>
      <c r="L47" s="76">
        <v>1</v>
      </c>
    </row>
    <row r="48" spans="1:12" ht="12.75">
      <c r="A48" s="341"/>
      <c r="B48" s="173" t="s">
        <v>209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f>SUM(C48:G48)</f>
        <v>0</v>
      </c>
      <c r="I48" s="343"/>
      <c r="J48" s="219"/>
      <c r="L48" s="132"/>
    </row>
    <row r="49" spans="1:12" ht="27" thickBot="1">
      <c r="A49" s="336"/>
      <c r="B49" s="282" t="s">
        <v>134</v>
      </c>
      <c r="C49" s="152">
        <v>0</v>
      </c>
      <c r="D49" s="152">
        <v>1</v>
      </c>
      <c r="E49" s="152">
        <v>0</v>
      </c>
      <c r="F49" s="152">
        <v>0</v>
      </c>
      <c r="G49" s="152">
        <v>0</v>
      </c>
      <c r="H49" s="153">
        <f t="shared" si="0"/>
        <v>1</v>
      </c>
      <c r="I49" s="345"/>
      <c r="J49" s="219"/>
      <c r="L49" s="152"/>
    </row>
    <row r="50" spans="1:12" ht="12.75">
      <c r="A50" s="335" t="s">
        <v>12</v>
      </c>
      <c r="B50" s="63" t="s">
        <v>73</v>
      </c>
      <c r="C50" s="64">
        <v>2</v>
      </c>
      <c r="D50" s="64">
        <v>0</v>
      </c>
      <c r="E50" s="64">
        <v>1</v>
      </c>
      <c r="F50" s="64">
        <v>1</v>
      </c>
      <c r="G50" s="64">
        <v>0</v>
      </c>
      <c r="H50" s="65">
        <f t="shared" si="0"/>
        <v>4</v>
      </c>
      <c r="I50" s="369">
        <f>SUM(H50:H51)</f>
        <v>10</v>
      </c>
      <c r="J50" s="219">
        <v>2</v>
      </c>
      <c r="L50" s="64"/>
    </row>
    <row r="51" spans="1:12" ht="27" thickBot="1">
      <c r="A51" s="336"/>
      <c r="B51" s="282" t="s">
        <v>115</v>
      </c>
      <c r="C51" s="152">
        <v>1</v>
      </c>
      <c r="D51" s="152">
        <v>5</v>
      </c>
      <c r="E51" s="152">
        <v>0</v>
      </c>
      <c r="F51" s="152">
        <v>0</v>
      </c>
      <c r="G51" s="152">
        <v>0</v>
      </c>
      <c r="H51" s="153">
        <f t="shared" si="0"/>
        <v>6</v>
      </c>
      <c r="I51" s="344"/>
      <c r="J51" s="219">
        <v>1</v>
      </c>
      <c r="L51" s="152"/>
    </row>
    <row r="52" spans="1:12" ht="13.5" thickBot="1">
      <c r="A52" s="367" t="s">
        <v>13</v>
      </c>
      <c r="B52" s="368"/>
      <c r="C52" s="91">
        <f aca="true" t="shared" si="1" ref="C52:I52">SUM(C4:C51)</f>
        <v>533</v>
      </c>
      <c r="D52" s="91">
        <f t="shared" si="1"/>
        <v>453</v>
      </c>
      <c r="E52" s="91">
        <f t="shared" si="1"/>
        <v>462</v>
      </c>
      <c r="F52" s="91">
        <f t="shared" si="1"/>
        <v>281</v>
      </c>
      <c r="G52" s="91">
        <f t="shared" si="1"/>
        <v>114</v>
      </c>
      <c r="H52" s="91">
        <f t="shared" si="1"/>
        <v>1843</v>
      </c>
      <c r="I52" s="92">
        <f t="shared" si="1"/>
        <v>1843</v>
      </c>
      <c r="J52" s="211">
        <f>SUM(J4:J51)</f>
        <v>524</v>
      </c>
      <c r="L52" s="91">
        <f>SUM(L4:L51)</f>
        <v>12</v>
      </c>
    </row>
  </sheetData>
  <sheetProtection/>
  <mergeCells count="32">
    <mergeCell ref="A18:A24"/>
    <mergeCell ref="I27:I32"/>
    <mergeCell ref="A27:A32"/>
    <mergeCell ref="A15:A16"/>
    <mergeCell ref="I35:I37"/>
    <mergeCell ref="A38:A41"/>
    <mergeCell ref="I13:I14"/>
    <mergeCell ref="A13:A14"/>
    <mergeCell ref="A33:A34"/>
    <mergeCell ref="I25:I26"/>
    <mergeCell ref="I38:I41"/>
    <mergeCell ref="A2:B3"/>
    <mergeCell ref="I2:I3"/>
    <mergeCell ref="A25:A26"/>
    <mergeCell ref="I15:I16"/>
    <mergeCell ref="I18:I24"/>
    <mergeCell ref="A52:B52"/>
    <mergeCell ref="A47:A49"/>
    <mergeCell ref="I47:I49"/>
    <mergeCell ref="A50:A51"/>
    <mergeCell ref="I50:I51"/>
    <mergeCell ref="I33:I34"/>
    <mergeCell ref="A42:A46"/>
    <mergeCell ref="A35:A37"/>
    <mergeCell ref="I42:I46"/>
    <mergeCell ref="A1:I1"/>
    <mergeCell ref="A5:A7"/>
    <mergeCell ref="I5:I7"/>
    <mergeCell ref="C2:G2"/>
    <mergeCell ref="H2:H3"/>
    <mergeCell ref="A9:A12"/>
    <mergeCell ref="I9:I12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84" r:id="rId1"/>
  <rowBreaks count="1" manualBreakCount="1">
    <brk id="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P7" sqref="P7"/>
    </sheetView>
  </sheetViews>
  <sheetFormatPr defaultColWidth="9.00390625" defaultRowHeight="12.75"/>
  <cols>
    <col min="1" max="1" width="19.50390625" style="0" customWidth="1"/>
    <col min="2" max="2" width="47.50390625" style="0" customWidth="1"/>
    <col min="3" max="3" width="5.00390625" style="1" customWidth="1"/>
    <col min="4" max="5" width="5.50390625" style="0" customWidth="1"/>
    <col min="6" max="6" width="5.25390625" style="0" customWidth="1"/>
    <col min="7" max="7" width="5.50390625" style="0" customWidth="1"/>
    <col min="8" max="8" width="6.00390625" style="0" customWidth="1"/>
    <col min="9" max="9" width="7.50390625" style="0" customWidth="1"/>
    <col min="10" max="10" width="2.50390625" style="0" customWidth="1"/>
    <col min="11" max="11" width="11.00390625" style="0" customWidth="1"/>
  </cols>
  <sheetData>
    <row r="1" spans="1:13" ht="32.25" customHeight="1" thickBot="1">
      <c r="A1" s="377" t="s">
        <v>244</v>
      </c>
      <c r="B1" s="378"/>
      <c r="C1" s="378"/>
      <c r="D1" s="378"/>
      <c r="E1" s="378"/>
      <c r="F1" s="378"/>
      <c r="G1" s="378"/>
      <c r="H1" s="378"/>
      <c r="I1" s="378"/>
      <c r="M1" s="4"/>
    </row>
    <row r="2" spans="1:9" ht="12.75">
      <c r="A2" s="379" t="s">
        <v>0</v>
      </c>
      <c r="B2" s="380"/>
      <c r="C2" s="383" t="s">
        <v>16</v>
      </c>
      <c r="D2" s="383"/>
      <c r="E2" s="383"/>
      <c r="F2" s="383"/>
      <c r="G2" s="383"/>
      <c r="H2" s="380" t="s">
        <v>1</v>
      </c>
      <c r="I2" s="342" t="s">
        <v>2</v>
      </c>
    </row>
    <row r="3" spans="1:13" ht="13.5" thickBot="1">
      <c r="A3" s="381"/>
      <c r="B3" s="382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382"/>
      <c r="I3" s="344"/>
      <c r="K3" s="272" t="s">
        <v>211</v>
      </c>
      <c r="L3" s="272" t="s">
        <v>235</v>
      </c>
      <c r="M3" s="223" t="s">
        <v>210</v>
      </c>
    </row>
    <row r="4" spans="1:13" ht="26.25" thickBot="1">
      <c r="A4" s="62" t="s">
        <v>3</v>
      </c>
      <c r="B4" s="63" t="s">
        <v>110</v>
      </c>
      <c r="C4" s="64">
        <f>'Бюджет и ком.прием'!C4-'Ком.прием'!C4</f>
        <v>18</v>
      </c>
      <c r="D4" s="64">
        <f>'Бюджет и ком.прием'!D4-'Ком.прием'!D4</f>
        <v>18</v>
      </c>
      <c r="E4" s="64">
        <f>'Бюджет и ком.прием'!E4-'Ком.прием'!E4</f>
        <v>11</v>
      </c>
      <c r="F4" s="64">
        <f>'Бюджет и ком.прием'!F4-'Ком.прием'!F4</f>
        <v>13</v>
      </c>
      <c r="G4" s="64"/>
      <c r="H4" s="86">
        <f>SUM(C4:G4)</f>
        <v>60</v>
      </c>
      <c r="I4" s="71">
        <f>SUM(H4:H4)</f>
        <v>60</v>
      </c>
      <c r="K4" s="231">
        <v>15</v>
      </c>
      <c r="L4" s="204"/>
      <c r="M4" s="32">
        <v>3</v>
      </c>
    </row>
    <row r="5" spans="1:13" ht="25.5">
      <c r="A5" s="335" t="s">
        <v>4</v>
      </c>
      <c r="B5" s="84" t="s">
        <v>111</v>
      </c>
      <c r="C5" s="85">
        <f>'Бюджет и ком.прием'!C5-'Ком.прием'!C5</f>
        <v>12</v>
      </c>
      <c r="D5" s="85">
        <f>'Бюджет и ком.прием'!D5-'Ком.прием'!D5</f>
        <v>7</v>
      </c>
      <c r="E5" s="85">
        <f>'Бюджет и ком.прием'!E5-'Ком.прием'!E5</f>
        <v>7</v>
      </c>
      <c r="F5" s="85">
        <f>'Бюджет и ком.прием'!F5-'Ком.прием'!F5</f>
        <v>8</v>
      </c>
      <c r="G5" s="86"/>
      <c r="H5" s="86">
        <f>SUM(C5:G5)</f>
        <v>34</v>
      </c>
      <c r="I5" s="342">
        <f>SUM(H5:H7)</f>
        <v>79</v>
      </c>
      <c r="K5" s="231">
        <v>12</v>
      </c>
      <c r="L5" s="204"/>
      <c r="M5" s="32">
        <v>0</v>
      </c>
    </row>
    <row r="6" spans="1:13" ht="38.25">
      <c r="A6" s="341"/>
      <c r="B6" s="283" t="s">
        <v>220</v>
      </c>
      <c r="C6" s="156">
        <f>'Бюджет и ком.прием'!C6-'Ком.прием'!C6</f>
        <v>8</v>
      </c>
      <c r="D6" s="156">
        <f>'Бюджет и ком.прием'!D6-'Ком.прием'!D6</f>
        <v>0</v>
      </c>
      <c r="E6" s="156">
        <f>'Бюджет и ком.прием'!E6-'Ком.прием'!E6</f>
        <v>0</v>
      </c>
      <c r="F6" s="156">
        <f>'Бюджет и ком.прием'!F6-'Ком.прием'!F6</f>
        <v>0</v>
      </c>
      <c r="G6" s="157"/>
      <c r="H6" s="157">
        <f>SUM(C6:G6)</f>
        <v>8</v>
      </c>
      <c r="I6" s="343"/>
      <c r="K6" s="231">
        <v>9</v>
      </c>
      <c r="L6" s="204"/>
      <c r="M6" s="150">
        <v>0</v>
      </c>
    </row>
    <row r="7" spans="1:13" ht="29.25" customHeight="1" thickBot="1">
      <c r="A7" s="336"/>
      <c r="B7" s="285" t="s">
        <v>174</v>
      </c>
      <c r="C7" s="161">
        <f>'Бюджет и ком.прием'!C7-'Ком.прием'!C7</f>
        <v>11</v>
      </c>
      <c r="D7" s="161">
        <f>'Бюджет и ком.прием'!D7-'Ком.прием'!D7</f>
        <v>9</v>
      </c>
      <c r="E7" s="161">
        <f>'Бюджет и ком.прием'!E7-'Ком.прием'!E7</f>
        <v>9</v>
      </c>
      <c r="F7" s="161">
        <f>'Бюджет и ком.прием'!F7-'Ком.прием'!F7</f>
        <v>8</v>
      </c>
      <c r="G7" s="161">
        <f>'Бюджет и ком.прием'!G7-'Ком.прием'!G7</f>
        <v>0</v>
      </c>
      <c r="H7" s="160">
        <f>SUM(C7:G7)</f>
        <v>37</v>
      </c>
      <c r="I7" s="344"/>
      <c r="K7" s="231">
        <v>10</v>
      </c>
      <c r="L7" s="204"/>
      <c r="M7" s="156">
        <v>1</v>
      </c>
    </row>
    <row r="8" spans="1:13" ht="13.5" thickBot="1">
      <c r="A8" s="62" t="s">
        <v>5</v>
      </c>
      <c r="B8" s="84" t="s">
        <v>55</v>
      </c>
      <c r="C8" s="85">
        <f>'Бюджет и ком.прием'!C8-'Ком.прием'!C8</f>
        <v>10</v>
      </c>
      <c r="D8" s="85">
        <f>'Бюджет и ком.прием'!D8-'Ком.прием'!D8</f>
        <v>11</v>
      </c>
      <c r="E8" s="85">
        <f>'Бюджет и ком.прием'!E8-'Ком.прием'!E8</f>
        <v>10</v>
      </c>
      <c r="F8" s="85">
        <f>'Бюджет и ком.прием'!F8-'Ком.прием'!F8</f>
        <v>10</v>
      </c>
      <c r="G8" s="86"/>
      <c r="H8" s="86">
        <f aca="true" t="shared" si="0" ref="H8:H20">SUM(C8:G8)</f>
        <v>41</v>
      </c>
      <c r="I8" s="71">
        <f>SUM(H8:H8)</f>
        <v>41</v>
      </c>
      <c r="K8" s="231">
        <v>10</v>
      </c>
      <c r="L8" s="204"/>
      <c r="M8" s="32">
        <v>0</v>
      </c>
    </row>
    <row r="9" spans="1:13" ht="12.75">
      <c r="A9" s="353" t="s">
        <v>6</v>
      </c>
      <c r="B9" s="84" t="s">
        <v>56</v>
      </c>
      <c r="C9" s="85">
        <f>'Бюджет и ком.прием'!C9-'Ком.прием'!C9</f>
        <v>18</v>
      </c>
      <c r="D9" s="85">
        <f>'Бюджет и ком.прием'!D9-'Ком.прием'!D9</f>
        <v>16</v>
      </c>
      <c r="E9" s="85">
        <f>'Бюджет и ком.прием'!E9-'Ком.прием'!E9</f>
        <v>14</v>
      </c>
      <c r="F9" s="85">
        <f>'Бюджет и ком.прием'!F9-'Ком.прием'!F9</f>
        <v>18</v>
      </c>
      <c r="G9" s="86"/>
      <c r="H9" s="86">
        <f t="shared" si="0"/>
        <v>66</v>
      </c>
      <c r="I9" s="359">
        <f>SUM(H9:H12)</f>
        <v>143</v>
      </c>
      <c r="K9" s="231">
        <v>17</v>
      </c>
      <c r="L9" s="210"/>
      <c r="M9" s="32">
        <v>1</v>
      </c>
    </row>
    <row r="10" spans="1:13" ht="12.75">
      <c r="A10" s="341"/>
      <c r="B10" s="29" t="s">
        <v>76</v>
      </c>
      <c r="C10" s="32">
        <f>'Бюджет и ком.прием'!C10-'Ком.прием'!C10</f>
        <v>10</v>
      </c>
      <c r="D10" s="32">
        <f>'Бюджет и ком.прием'!D10-'Ком.прием'!D10</f>
        <v>10</v>
      </c>
      <c r="E10" s="32">
        <f>'Бюджет и ком.прием'!E10-'Ком.прием'!E10</f>
        <v>9</v>
      </c>
      <c r="F10" s="32">
        <f>'Бюджет и ком.прием'!F10-'Ком.прием'!F10</f>
        <v>10</v>
      </c>
      <c r="G10" s="27"/>
      <c r="H10" s="27">
        <f>SUM(C10:G10)</f>
        <v>39</v>
      </c>
      <c r="I10" s="360"/>
      <c r="K10" s="231">
        <v>10</v>
      </c>
      <c r="L10" s="210"/>
      <c r="M10" s="32"/>
    </row>
    <row r="11" spans="1:13" ht="25.5">
      <c r="A11" s="341"/>
      <c r="B11" s="283" t="s">
        <v>194</v>
      </c>
      <c r="C11" s="156">
        <f>'Бюджет и ком.прием'!C11-'Ком.прием'!C11</f>
        <v>13</v>
      </c>
      <c r="D11" s="156">
        <f>'Бюджет и ком.прием'!D11-'Ком.прием'!D11</f>
        <v>13</v>
      </c>
      <c r="E11" s="156">
        <f>'Бюджет и ком.прием'!E11-'Ком.прием'!E11</f>
        <v>12</v>
      </c>
      <c r="F11" s="156">
        <f>'Бюджет и ком.прием'!F11-'Ком.прием'!F11</f>
        <v>0</v>
      </c>
      <c r="G11" s="157"/>
      <c r="H11" s="157">
        <f>SUM(C11:G11)</f>
        <v>38</v>
      </c>
      <c r="I11" s="360"/>
      <c r="K11" s="231">
        <v>13</v>
      </c>
      <c r="L11" s="204"/>
      <c r="M11" s="156">
        <v>0</v>
      </c>
    </row>
    <row r="12" spans="1:13" ht="13.5" thickBot="1">
      <c r="A12" s="354"/>
      <c r="B12" s="99" t="s">
        <v>204</v>
      </c>
      <c r="C12" s="95">
        <f>'Бюджет и ком.прием'!C12-'Ком.прием'!C12</f>
        <v>0</v>
      </c>
      <c r="D12" s="95">
        <f>'Бюджет и ком.прием'!D12-'Ком.прием'!D12</f>
        <v>0</v>
      </c>
      <c r="E12" s="95">
        <f>'Бюджет и ком.прием'!E12-'Ком.прием'!E12</f>
        <v>0</v>
      </c>
      <c r="F12" s="95">
        <f>'Бюджет и ком.прием'!F12-'Ком.прием'!F12</f>
        <v>0</v>
      </c>
      <c r="G12" s="96"/>
      <c r="H12" s="96">
        <f>SUM(C12:G12)</f>
        <v>0</v>
      </c>
      <c r="I12" s="361"/>
      <c r="K12" s="231"/>
      <c r="L12" s="210"/>
      <c r="M12" s="32">
        <v>0</v>
      </c>
    </row>
    <row r="13" spans="1:13" ht="12.75">
      <c r="A13" s="353" t="s">
        <v>7</v>
      </c>
      <c r="B13" s="63" t="s">
        <v>58</v>
      </c>
      <c r="C13" s="64">
        <f>'Бюджет и ком.прием'!C13-'Ком.прием'!C13</f>
        <v>10</v>
      </c>
      <c r="D13" s="64">
        <f>'Бюджет и ком.прием'!D13-'Ком.прием'!D13</f>
        <v>14</v>
      </c>
      <c r="E13" s="64">
        <f>'Бюджет и ком.прием'!E13-'Ком.прием'!E13</f>
        <v>17</v>
      </c>
      <c r="F13" s="64">
        <f>'Бюджет и ком.прием'!F13-'Ком.прием'!F13</f>
        <v>24</v>
      </c>
      <c r="G13" s="65"/>
      <c r="H13" s="65">
        <f t="shared" si="0"/>
        <v>65</v>
      </c>
      <c r="I13" s="355">
        <f>SUM(H13:H14)</f>
        <v>65</v>
      </c>
      <c r="K13" s="231">
        <v>10</v>
      </c>
      <c r="L13" s="204"/>
      <c r="M13" s="32">
        <v>1</v>
      </c>
    </row>
    <row r="14" spans="1:13" ht="13.5" customHeight="1" thickBot="1">
      <c r="A14" s="354"/>
      <c r="B14" s="106" t="s">
        <v>223</v>
      </c>
      <c r="C14" s="275">
        <f>'Бюджет и ком.прием'!C14-'Ком.прием'!C14</f>
        <v>0</v>
      </c>
      <c r="D14" s="275">
        <f>'Бюджет и ком.прием'!D14-'Ком.прием'!D14</f>
        <v>0</v>
      </c>
      <c r="E14" s="275">
        <f>'Бюджет и ком.прием'!E14-'Ком.прием'!E14</f>
        <v>0</v>
      </c>
      <c r="F14" s="275">
        <f>'Бюджет и ком.прием'!F14-'Ком.прием'!F14</f>
        <v>0</v>
      </c>
      <c r="G14" s="132">
        <f>'Бюджет и ком.прием'!G14-'Ком.прием'!G14</f>
        <v>0</v>
      </c>
      <c r="H14" s="107">
        <f t="shared" si="0"/>
        <v>0</v>
      </c>
      <c r="I14" s="350"/>
      <c r="K14" s="231"/>
      <c r="L14" s="204"/>
      <c r="M14" s="32">
        <v>0</v>
      </c>
    </row>
    <row r="15" spans="1:13" ht="14.25" customHeight="1">
      <c r="A15" s="353" t="s">
        <v>8</v>
      </c>
      <c r="B15" s="63" t="s">
        <v>59</v>
      </c>
      <c r="C15" s="64">
        <f>'Бюджет и ком.прием'!C15-'Ком.прием'!C15</f>
        <v>31</v>
      </c>
      <c r="D15" s="64">
        <f>'Бюджет и ком.прием'!D15-'Ком.прием'!D15</f>
        <v>27</v>
      </c>
      <c r="E15" s="64">
        <f>'Бюджет и ком.прием'!E15-'Ком.прием'!E15</f>
        <v>25</v>
      </c>
      <c r="F15" s="64">
        <f>'Бюджет и ком.прием'!F15-'Ком.прием'!F15</f>
        <v>17</v>
      </c>
      <c r="G15" s="65"/>
      <c r="H15" s="65">
        <f t="shared" si="0"/>
        <v>100</v>
      </c>
      <c r="I15" s="355">
        <f>SUM(H15:H16)</f>
        <v>122</v>
      </c>
      <c r="K15" s="231">
        <v>30</v>
      </c>
      <c r="L15" s="204"/>
      <c r="M15" s="32">
        <v>1</v>
      </c>
    </row>
    <row r="16" spans="1:13" ht="39" thickBot="1">
      <c r="A16" s="354"/>
      <c r="B16" s="285" t="s">
        <v>221</v>
      </c>
      <c r="C16" s="161">
        <f>'Бюджет и ком.прием'!C16-'Ком.прием'!C16</f>
        <v>22</v>
      </c>
      <c r="D16" s="161">
        <f>'Бюджет и ком.прием'!D16-'Ком.прием'!D16</f>
        <v>0</v>
      </c>
      <c r="E16" s="161">
        <f>'Бюджет и ком.прием'!E16-'Ком.прием'!E16</f>
        <v>0</v>
      </c>
      <c r="F16" s="161">
        <f>'Бюджет и ком.прием'!F16-'Ком.прием'!F16</f>
        <v>0</v>
      </c>
      <c r="G16" s="160"/>
      <c r="H16" s="160">
        <f>SUM(C16:G16)</f>
        <v>22</v>
      </c>
      <c r="I16" s="350"/>
      <c r="K16" s="231">
        <v>22</v>
      </c>
      <c r="L16" s="204"/>
      <c r="M16" s="32"/>
    </row>
    <row r="17" spans="1:13" ht="26.25" thickBot="1">
      <c r="A17" s="79" t="s">
        <v>19</v>
      </c>
      <c r="B17" s="80" t="s">
        <v>119</v>
      </c>
      <c r="C17" s="81">
        <f>'Бюджет и ком.прием'!C17-'Ком.прием'!C17</f>
        <v>10</v>
      </c>
      <c r="D17" s="81">
        <f>'Бюджет и ком.прием'!D17-'Ком.прием'!D17</f>
        <v>9</v>
      </c>
      <c r="E17" s="81">
        <f>'Бюджет и ком.прием'!E17-'Ком.прием'!E17</f>
        <v>10</v>
      </c>
      <c r="F17" s="81">
        <f>'Бюджет и ком.прием'!F17-'Ком.прием'!F17</f>
        <v>11</v>
      </c>
      <c r="G17" s="82"/>
      <c r="H17" s="82">
        <f t="shared" si="0"/>
        <v>40</v>
      </c>
      <c r="I17" s="87">
        <f>SUM(H17:H17)</f>
        <v>40</v>
      </c>
      <c r="K17" s="231">
        <v>10</v>
      </c>
      <c r="L17" s="210"/>
      <c r="M17" s="32">
        <v>0</v>
      </c>
    </row>
    <row r="18" spans="1:13" ht="12.75">
      <c r="A18" s="353" t="s">
        <v>136</v>
      </c>
      <c r="B18" s="63" t="s">
        <v>57</v>
      </c>
      <c r="C18" s="64">
        <f>'Бюджет и ком.прием'!C18-'Ком.прием'!C18</f>
        <v>15</v>
      </c>
      <c r="D18" s="64">
        <f>'Бюджет и ком.прием'!D18-'Ком.прием'!D18</f>
        <v>0</v>
      </c>
      <c r="E18" s="64">
        <f>'Бюджет и ком.прием'!E18-'Ком.прием'!E18</f>
        <v>10</v>
      </c>
      <c r="F18" s="64">
        <f>'Бюджет и ком.прием'!F18-'Ком.прием'!F18</f>
        <v>9</v>
      </c>
      <c r="G18" s="65"/>
      <c r="H18" s="65">
        <f>SUM(C18:G18)</f>
        <v>34</v>
      </c>
      <c r="I18" s="355">
        <f>SUM(H18:H24)</f>
        <v>283</v>
      </c>
      <c r="K18" s="231">
        <v>15</v>
      </c>
      <c r="L18" s="210"/>
      <c r="M18" s="32">
        <v>0</v>
      </c>
    </row>
    <row r="19" spans="1:13" ht="12.75">
      <c r="A19" s="341"/>
      <c r="B19" s="60" t="s">
        <v>77</v>
      </c>
      <c r="C19" s="61">
        <f>'Бюджет и ком.прием'!C19-'Ком.прием'!C19</f>
        <v>9</v>
      </c>
      <c r="D19" s="61">
        <f>'Бюджет и ком.прием'!D19-'Ком.прием'!D19</f>
        <v>16</v>
      </c>
      <c r="E19" s="61">
        <f>'Бюджет и ком.прием'!E19-'Ком.прием'!E19</f>
        <v>17</v>
      </c>
      <c r="F19" s="61">
        <f>'Бюджет и ком.прием'!F19-'Ком.прием'!F19</f>
        <v>33</v>
      </c>
      <c r="G19" s="58"/>
      <c r="H19" s="58">
        <f>SUM(C19:G19)</f>
        <v>75</v>
      </c>
      <c r="I19" s="343"/>
      <c r="K19" s="231">
        <v>10</v>
      </c>
      <c r="L19" s="210"/>
      <c r="M19" s="32"/>
    </row>
    <row r="20" spans="1:13" ht="25.5">
      <c r="A20" s="341"/>
      <c r="B20" s="280" t="s">
        <v>117</v>
      </c>
      <c r="C20" s="150">
        <f>'Бюджет и ком.прием'!C20-'Ком.прием'!C20</f>
        <v>17</v>
      </c>
      <c r="D20" s="150">
        <f>'Бюджет и ком.прием'!D20-'Ком.прием'!D20</f>
        <v>14</v>
      </c>
      <c r="E20" s="150">
        <f>'Бюджет и ком.прием'!E20-'Ком.прием'!E20</f>
        <v>5</v>
      </c>
      <c r="F20" s="150">
        <f>'Бюджет и ком.прием'!F20-'Ком.прием'!F20</f>
        <v>9</v>
      </c>
      <c r="G20" s="151"/>
      <c r="H20" s="151">
        <f t="shared" si="0"/>
        <v>45</v>
      </c>
      <c r="I20" s="343"/>
      <c r="K20" s="231">
        <v>16</v>
      </c>
      <c r="L20" s="204"/>
      <c r="M20" s="150">
        <v>1</v>
      </c>
    </row>
    <row r="21" spans="1:13" ht="25.5">
      <c r="A21" s="341"/>
      <c r="B21" s="280" t="s">
        <v>118</v>
      </c>
      <c r="C21" s="150">
        <f>'Бюджет и ком.прием'!C21-'Ком.прием'!C21</f>
        <v>10</v>
      </c>
      <c r="D21" s="150">
        <f>'Бюджет и ком.прием'!D21-'Ком.прием'!D21</f>
        <v>9</v>
      </c>
      <c r="E21" s="150">
        <f>'Бюджет и ком.прием'!E21-'Ком.прием'!E21</f>
        <v>9</v>
      </c>
      <c r="F21" s="150">
        <f>'Бюджет и ком.прием'!F21-'Ком.прием'!F21</f>
        <v>11</v>
      </c>
      <c r="G21" s="151"/>
      <c r="H21" s="151">
        <f aca="true" t="shared" si="1" ref="H21:H38">SUM(C21:G21)</f>
        <v>39</v>
      </c>
      <c r="I21" s="343"/>
      <c r="K21" s="204">
        <v>10</v>
      </c>
      <c r="L21" s="204"/>
      <c r="M21" s="150">
        <v>0</v>
      </c>
    </row>
    <row r="22" spans="1:13" ht="25.5">
      <c r="A22" s="341"/>
      <c r="B22" s="287" t="s">
        <v>218</v>
      </c>
      <c r="C22" s="150">
        <f>'Бюджет и ком.прием'!C22-'Ком.прием'!C22</f>
        <v>15</v>
      </c>
      <c r="D22" s="150">
        <f>'Бюджет и ком.прием'!D22-'Ком.прием'!D22</f>
        <v>0</v>
      </c>
      <c r="E22" s="150">
        <f>'Бюджет и ком.прием'!E22-'Ком.прием'!E22</f>
        <v>0</v>
      </c>
      <c r="F22" s="150">
        <f>'Бюджет и ком.прием'!F22-'Ком.прием'!F22</f>
        <v>0</v>
      </c>
      <c r="G22" s="151"/>
      <c r="H22" s="151">
        <f>SUM(C22:G22)</f>
        <v>15</v>
      </c>
      <c r="I22" s="343"/>
      <c r="K22" s="204">
        <v>15</v>
      </c>
      <c r="L22" s="204"/>
      <c r="M22" s="150">
        <v>0</v>
      </c>
    </row>
    <row r="23" spans="1:13" ht="25.5">
      <c r="A23" s="341"/>
      <c r="B23" s="60" t="s">
        <v>219</v>
      </c>
      <c r="C23" s="32">
        <f>'Бюджет и ком.прием'!C23-'Ком.прием'!C23</f>
        <v>15</v>
      </c>
      <c r="D23" s="32">
        <f>'Бюджет и ком.прием'!D23-'Ком.прием'!D23</f>
        <v>0</v>
      </c>
      <c r="E23" s="32">
        <f>'Бюджет и ком.прием'!E23-'Ком.прием'!E23</f>
        <v>0</v>
      </c>
      <c r="F23" s="32">
        <f>'Бюджет и ком.прием'!F23-'Ком.прием'!F23</f>
        <v>0</v>
      </c>
      <c r="G23" s="27"/>
      <c r="H23" s="27">
        <f>SUM(C23:G23)</f>
        <v>15</v>
      </c>
      <c r="I23" s="343"/>
      <c r="K23" s="204">
        <v>15</v>
      </c>
      <c r="L23" s="204"/>
      <c r="M23" s="150">
        <v>0</v>
      </c>
    </row>
    <row r="24" spans="1:13" ht="13.5" thickBot="1">
      <c r="A24" s="354"/>
      <c r="B24" s="67" t="s">
        <v>60</v>
      </c>
      <c r="C24" s="68">
        <f>'Бюджет и ком.прием'!C24-'Ком.прием'!C24</f>
        <v>16</v>
      </c>
      <c r="D24" s="68">
        <f>'Бюджет и ком.прием'!D24-'Ком.прием'!D24</f>
        <v>10</v>
      </c>
      <c r="E24" s="68">
        <f>'Бюджет и ком.прием'!E24-'Ком.прием'!E24</f>
        <v>12</v>
      </c>
      <c r="F24" s="68">
        <f>'Бюджет и ком.прием'!F24-'Ком.прием'!F24</f>
        <v>22</v>
      </c>
      <c r="G24" s="69"/>
      <c r="H24" s="69">
        <f t="shared" si="1"/>
        <v>60</v>
      </c>
      <c r="I24" s="350"/>
      <c r="K24" s="231">
        <v>15</v>
      </c>
      <c r="L24" s="300">
        <v>1</v>
      </c>
      <c r="M24" s="32">
        <v>0</v>
      </c>
    </row>
    <row r="25" spans="1:13" ht="12.75">
      <c r="A25" s="386" t="s">
        <v>9</v>
      </c>
      <c r="B25" s="72" t="s">
        <v>63</v>
      </c>
      <c r="C25" s="73">
        <f>'Бюджет и ком.прием'!C25-'Ком.прием'!C25</f>
        <v>10</v>
      </c>
      <c r="D25" s="73">
        <f>'Бюджет и ком.прием'!D25-'Ком.прием'!D25</f>
        <v>6</v>
      </c>
      <c r="E25" s="73">
        <f>'Бюджет и ком.прием'!E25-'Ком.прием'!E25</f>
        <v>7</v>
      </c>
      <c r="F25" s="73">
        <f>'Бюджет и ком.прием'!F25-'Ком.прием'!F25</f>
        <v>9</v>
      </c>
      <c r="G25" s="59"/>
      <c r="H25" s="59">
        <f t="shared" si="1"/>
        <v>32</v>
      </c>
      <c r="I25" s="388">
        <f>SUM(H25:H26)</f>
        <v>75</v>
      </c>
      <c r="K25" s="231">
        <v>10</v>
      </c>
      <c r="L25" s="210"/>
      <c r="M25" s="32">
        <v>0</v>
      </c>
    </row>
    <row r="26" spans="1:13" ht="13.5" thickBot="1">
      <c r="A26" s="387"/>
      <c r="B26" s="29" t="s">
        <v>64</v>
      </c>
      <c r="C26" s="32">
        <f>'Бюджет и ком.прием'!C26-'Ком.прием'!C26</f>
        <v>11</v>
      </c>
      <c r="D26" s="32">
        <f>'Бюджет и ком.прием'!D26-'Ком.прием'!D26</f>
        <v>11</v>
      </c>
      <c r="E26" s="32">
        <f>'Бюджет и ком.прием'!E26-'Ком.прием'!E26</f>
        <v>12</v>
      </c>
      <c r="F26" s="32">
        <f>'Бюджет и ком.прием'!F26-'Ком.прием'!F26</f>
        <v>9</v>
      </c>
      <c r="G26" s="27"/>
      <c r="H26" s="27">
        <f t="shared" si="1"/>
        <v>43</v>
      </c>
      <c r="I26" s="389"/>
      <c r="K26" s="231">
        <v>10</v>
      </c>
      <c r="L26" s="210"/>
      <c r="M26" s="32">
        <v>1</v>
      </c>
    </row>
    <row r="27" spans="1:13" ht="25.5">
      <c r="A27" s="353" t="s">
        <v>137</v>
      </c>
      <c r="B27" s="63" t="s">
        <v>177</v>
      </c>
      <c r="C27" s="64">
        <f>'Бюджет и ком.прием'!C27-'Ком.прием'!C27</f>
        <v>0</v>
      </c>
      <c r="D27" s="64">
        <f>'Бюджет и ком.прием'!D27-'Ком.прием'!D27</f>
        <v>11</v>
      </c>
      <c r="E27" s="64">
        <f>'Бюджет и ком.прием'!E27-'Ком.прием'!E27</f>
        <v>9</v>
      </c>
      <c r="F27" s="64">
        <f>'Бюджет и ком.прием'!F27-'Ком.прием'!F27</f>
        <v>0</v>
      </c>
      <c r="G27" s="65"/>
      <c r="H27" s="65">
        <f>SUM(C27:G27)</f>
        <v>20</v>
      </c>
      <c r="I27" s="355">
        <f>SUM(H27:H32)</f>
        <v>230</v>
      </c>
      <c r="K27" s="231"/>
      <c r="L27" s="210"/>
      <c r="M27" s="32">
        <v>0</v>
      </c>
    </row>
    <row r="28" spans="1:13" ht="12.75">
      <c r="A28" s="341"/>
      <c r="B28" s="72" t="s">
        <v>62</v>
      </c>
      <c r="C28" s="73">
        <f>'Бюджет и ком.прием'!C28-'Ком.прием'!C28</f>
        <v>11</v>
      </c>
      <c r="D28" s="73">
        <f>'Бюджет и ком.прием'!D28-'Ком.прием'!D28</f>
        <v>9</v>
      </c>
      <c r="E28" s="73">
        <f>'Бюджет и ком.прием'!E28-'Ком.прием'!E28</f>
        <v>12</v>
      </c>
      <c r="F28" s="73">
        <f>'Бюджет и ком.прием'!F28-'Ком.прием'!F28</f>
        <v>4</v>
      </c>
      <c r="G28" s="59"/>
      <c r="H28" s="59">
        <f>SUM(C28:G28)</f>
        <v>36</v>
      </c>
      <c r="I28" s="343"/>
      <c r="K28" s="231">
        <v>11</v>
      </c>
      <c r="L28" s="210"/>
      <c r="M28" s="32">
        <v>0</v>
      </c>
    </row>
    <row r="29" spans="1:13" ht="25.5">
      <c r="A29" s="341"/>
      <c r="B29" s="72" t="s">
        <v>166</v>
      </c>
      <c r="C29" s="73">
        <f>'Бюджет и ком.прием'!C29-'Ком.прием'!C29</f>
        <v>9</v>
      </c>
      <c r="D29" s="73">
        <f>'Бюджет и ком.прием'!D29-'Ком.прием'!D29</f>
        <v>10</v>
      </c>
      <c r="E29" s="73">
        <f>'Бюджет и ком.прием'!E29-'Ком.прием'!E29</f>
        <v>9</v>
      </c>
      <c r="F29" s="73">
        <f>'Бюджет и ком.прием'!F29-'Ком.прием'!F29</f>
        <v>8</v>
      </c>
      <c r="G29" s="59"/>
      <c r="H29" s="59">
        <f>SUM(C29:G29)</f>
        <v>36</v>
      </c>
      <c r="I29" s="343"/>
      <c r="K29" s="231">
        <v>10</v>
      </c>
      <c r="L29" s="210"/>
      <c r="M29" s="32">
        <v>0</v>
      </c>
    </row>
    <row r="30" spans="1:13" ht="12.75">
      <c r="A30" s="341"/>
      <c r="B30" s="29" t="s">
        <v>67</v>
      </c>
      <c r="C30" s="32">
        <f>'Бюджет и ком.прием'!C30-'Ком.прием'!C30</f>
        <v>15</v>
      </c>
      <c r="D30" s="32">
        <f>'Бюджет и ком.прием'!D30-'Ком.прием'!D30</f>
        <v>17</v>
      </c>
      <c r="E30" s="32">
        <f>'Бюджет и ком.прием'!E30-'Ком.прием'!E30</f>
        <v>8</v>
      </c>
      <c r="F30" s="32">
        <f>'Бюджет и ком.прием'!F30-'Ком.прием'!F30</f>
        <v>8</v>
      </c>
      <c r="G30" s="27"/>
      <c r="H30" s="27">
        <f t="shared" si="1"/>
        <v>48</v>
      </c>
      <c r="I30" s="343"/>
      <c r="K30" s="231">
        <v>15</v>
      </c>
      <c r="L30" s="210"/>
      <c r="M30" s="32">
        <v>0</v>
      </c>
    </row>
    <row r="31" spans="1:13" ht="12.75">
      <c r="A31" s="375"/>
      <c r="B31" s="29" t="s">
        <v>61</v>
      </c>
      <c r="C31" s="32">
        <f>'Бюджет и ком.прием'!C31-'Ком.прием'!C31</f>
        <v>17</v>
      </c>
      <c r="D31" s="32">
        <f>'Бюджет и ком.прием'!D31-'Ком.прием'!D31</f>
        <v>16</v>
      </c>
      <c r="E31" s="32">
        <f>'Бюджет и ком.прием'!E31-'Ком.прием'!E31</f>
        <v>9</v>
      </c>
      <c r="F31" s="32">
        <f>'Бюджет и ком.прием'!F31-'Ком.прием'!F31</f>
        <v>12</v>
      </c>
      <c r="G31" s="27"/>
      <c r="H31" s="27">
        <f>SUM(C31:G31)</f>
        <v>54</v>
      </c>
      <c r="I31" s="343"/>
      <c r="K31" s="231">
        <v>18</v>
      </c>
      <c r="L31" s="204"/>
      <c r="M31" s="32">
        <v>1</v>
      </c>
    </row>
    <row r="32" spans="1:13" ht="26.25" thickBot="1">
      <c r="A32" s="354"/>
      <c r="B32" s="289" t="s">
        <v>172</v>
      </c>
      <c r="C32" s="161">
        <f>'Бюджет и ком.прием'!C32-'Ком.прием'!C32</f>
        <v>11</v>
      </c>
      <c r="D32" s="161">
        <f>'Бюджет и ком.прием'!D32-'Ком.прием'!D32</f>
        <v>9</v>
      </c>
      <c r="E32" s="161">
        <f>'Бюджет и ком.прием'!E32-'Ком.прием'!E32</f>
        <v>9</v>
      </c>
      <c r="F32" s="161">
        <f>'Бюджет и ком.прием'!F32-'Ком.прием'!F32</f>
        <v>7</v>
      </c>
      <c r="G32" s="161">
        <f>'Бюджет и ком.прием'!G32-'Ком.прием'!G32</f>
        <v>0</v>
      </c>
      <c r="H32" s="162">
        <f>SUM(C32:G32)</f>
        <v>36</v>
      </c>
      <c r="I32" s="350"/>
      <c r="K32" s="231">
        <v>10</v>
      </c>
      <c r="L32" s="210"/>
      <c r="M32" s="156">
        <v>1</v>
      </c>
    </row>
    <row r="33" spans="1:13" ht="12.75">
      <c r="A33" s="341" t="s">
        <v>138</v>
      </c>
      <c r="B33" s="74" t="s">
        <v>163</v>
      </c>
      <c r="C33" s="75">
        <f>'Бюджет и ком.прием'!C33-'Ком.прием'!C33</f>
        <v>10</v>
      </c>
      <c r="D33" s="75">
        <f>'Бюджет и ком.прием'!D33-'Ком.прием'!D33</f>
        <v>16</v>
      </c>
      <c r="E33" s="75">
        <f>'Бюджет и ком.прием'!E33-'Ком.прием'!E33</f>
        <v>16</v>
      </c>
      <c r="F33" s="75">
        <f>'Бюджет и ком.прием'!F33-'Ком.прием'!F33</f>
        <v>16</v>
      </c>
      <c r="G33" s="75">
        <f>'Бюджет и ком.прием'!G33-'Ком.прием'!G33</f>
        <v>14</v>
      </c>
      <c r="H33" s="76">
        <f>SUM(C33:G33)</f>
        <v>72</v>
      </c>
      <c r="I33" s="343">
        <f>SUM(H33:H34)</f>
        <v>182</v>
      </c>
      <c r="K33" s="231">
        <v>10</v>
      </c>
      <c r="L33" s="204"/>
      <c r="M33" s="28">
        <v>0</v>
      </c>
    </row>
    <row r="34" spans="1:13" ht="13.5" thickBot="1">
      <c r="A34" s="354"/>
      <c r="B34" s="106" t="s">
        <v>162</v>
      </c>
      <c r="C34" s="104">
        <f>'Бюджет и ком.прием'!C34-'Ком.прием'!C34</f>
        <v>11</v>
      </c>
      <c r="D34" s="104">
        <f>'Бюджет и ком.прием'!D34-'Ком.прием'!D34</f>
        <v>26</v>
      </c>
      <c r="E34" s="104">
        <f>'Бюджет и ком.прием'!E34-'Ком.прием'!E34</f>
        <v>26</v>
      </c>
      <c r="F34" s="104">
        <f>'Бюджет и ком.прием'!F34-'Ком.прием'!F34</f>
        <v>22</v>
      </c>
      <c r="G34" s="104">
        <f>'Бюджет и ком.прием'!G34-'Ком.прием'!G34</f>
        <v>25</v>
      </c>
      <c r="H34" s="105">
        <f>SUM(C34:G34)</f>
        <v>110</v>
      </c>
      <c r="I34" s="343"/>
      <c r="K34" s="231">
        <v>10</v>
      </c>
      <c r="L34" s="204"/>
      <c r="M34" s="28">
        <v>1</v>
      </c>
    </row>
    <row r="35" spans="1:13" ht="12.75">
      <c r="A35" s="335" t="s">
        <v>10</v>
      </c>
      <c r="B35" s="84" t="s">
        <v>79</v>
      </c>
      <c r="C35" s="64">
        <f>'Бюджет и ком.прием'!C35-'Ком.прием'!C35</f>
        <v>21</v>
      </c>
      <c r="D35" s="64">
        <f>'Бюджет и ком.прием'!D35-'Ком.прием'!D35</f>
        <v>14</v>
      </c>
      <c r="E35" s="64">
        <f>'Бюджет и ком.прием'!E35-'Ком.прием'!E35</f>
        <v>9</v>
      </c>
      <c r="F35" s="64">
        <f>'Бюджет и ком.прием'!F35-'Ком.прием'!F35</f>
        <v>15</v>
      </c>
      <c r="G35" s="65"/>
      <c r="H35" s="86">
        <f t="shared" si="1"/>
        <v>59</v>
      </c>
      <c r="I35" s="342">
        <f>SUM(H35:H37)</f>
        <v>118</v>
      </c>
      <c r="K35" s="231">
        <v>20</v>
      </c>
      <c r="L35" s="204"/>
      <c r="M35" s="32">
        <v>2</v>
      </c>
    </row>
    <row r="36" spans="1:13" ht="25.5">
      <c r="A36" s="375"/>
      <c r="B36" s="283" t="s">
        <v>169</v>
      </c>
      <c r="C36" s="163">
        <f>'Бюджет и ком.прием'!C36-'Ком.прием'!C36</f>
        <v>9</v>
      </c>
      <c r="D36" s="163">
        <f>'Бюджет и ком.прием'!D36-'Ком.прием'!D36</f>
        <v>8</v>
      </c>
      <c r="E36" s="163">
        <f>'Бюджет и ком.прием'!E36-'Ком.прием'!E36</f>
        <v>7</v>
      </c>
      <c r="F36" s="163">
        <f>'Бюджет и ком.прием'!F36-'Ком.прием'!F36</f>
        <v>7</v>
      </c>
      <c r="G36" s="163">
        <f>'Бюджет и ком.прием'!G36-'Ком.прием'!G36</f>
        <v>0</v>
      </c>
      <c r="H36" s="157">
        <f t="shared" si="1"/>
        <v>31</v>
      </c>
      <c r="I36" s="343"/>
      <c r="K36" s="231">
        <v>9</v>
      </c>
      <c r="L36" s="204"/>
      <c r="M36" s="156">
        <v>0</v>
      </c>
    </row>
    <row r="37" spans="1:13" ht="25.5" customHeight="1" thickBot="1">
      <c r="A37" s="376"/>
      <c r="B37" s="67" t="s">
        <v>68</v>
      </c>
      <c r="C37" s="100">
        <f>'Бюджет и ком.прием'!C37-'Ком.прием'!C37</f>
        <v>11</v>
      </c>
      <c r="D37" s="68">
        <f>'Бюджет и ком.прием'!D37-'Ком.прием'!D37</f>
        <v>0</v>
      </c>
      <c r="E37" s="68">
        <f>'Бюджет и ком.прием'!E37-'Ком.прием'!E37</f>
        <v>9</v>
      </c>
      <c r="F37" s="68">
        <f>'Бюджет и ком.прием'!F37-'Ком.прием'!F37</f>
        <v>8</v>
      </c>
      <c r="G37" s="69"/>
      <c r="H37" s="69">
        <f t="shared" si="1"/>
        <v>28</v>
      </c>
      <c r="I37" s="344"/>
      <c r="K37" s="231">
        <v>10</v>
      </c>
      <c r="L37" s="204"/>
      <c r="M37" s="32">
        <v>1</v>
      </c>
    </row>
    <row r="38" spans="1:13" ht="12.75">
      <c r="A38" s="335" t="s">
        <v>32</v>
      </c>
      <c r="B38" s="63" t="s">
        <v>69</v>
      </c>
      <c r="C38" s="64">
        <f>'Бюджет и ком.прием'!C38-'Ком.прием'!C38</f>
        <v>10</v>
      </c>
      <c r="D38" s="64">
        <f>'Бюджет и ком.прием'!D38-'Ком.прием'!D38</f>
        <v>10</v>
      </c>
      <c r="E38" s="64">
        <f>'Бюджет и ком.прием'!E38-'Ком.прием'!E38</f>
        <v>6</v>
      </c>
      <c r="F38" s="64">
        <f>'Бюджет и ком.прием'!F38-'Ком.прием'!F38</f>
        <v>3</v>
      </c>
      <c r="G38" s="65"/>
      <c r="H38" s="65">
        <f t="shared" si="1"/>
        <v>29</v>
      </c>
      <c r="I38" s="342">
        <f>SUM(H38:H41)</f>
        <v>170</v>
      </c>
      <c r="K38" s="231">
        <v>10</v>
      </c>
      <c r="L38" s="204"/>
      <c r="M38" s="32">
        <v>0</v>
      </c>
    </row>
    <row r="39" spans="1:13" ht="12.75">
      <c r="A39" s="351"/>
      <c r="B39" s="29" t="s">
        <v>70</v>
      </c>
      <c r="C39" s="32">
        <f>'Бюджет и ком.прием'!C39-'Ком.прием'!C39</f>
        <v>32</v>
      </c>
      <c r="D39" s="32">
        <f>'Бюджет и ком.прием'!D39-'Ком.прием'!D39</f>
        <v>27</v>
      </c>
      <c r="E39" s="32">
        <f>'Бюджет и ком.прием'!E39-'Ком.прием'!E39</f>
        <v>23</v>
      </c>
      <c r="F39" s="32">
        <f>'Бюджет и ком.прием'!F39-'Ком.прием'!F39</f>
        <v>12</v>
      </c>
      <c r="G39" s="27"/>
      <c r="H39" s="27">
        <f aca="true" t="shared" si="2" ref="H39:H51">SUM(C39:G39)</f>
        <v>94</v>
      </c>
      <c r="I39" s="345"/>
      <c r="K39" s="231">
        <v>30</v>
      </c>
      <c r="L39" s="204"/>
      <c r="M39" s="32">
        <v>2</v>
      </c>
    </row>
    <row r="40" spans="1:13" ht="25.5">
      <c r="A40" s="352"/>
      <c r="B40" s="286" t="s">
        <v>222</v>
      </c>
      <c r="C40" s="156">
        <f>'Бюджет и ком.прием'!C40-'Ком.прием'!C40</f>
        <v>13</v>
      </c>
      <c r="D40" s="156">
        <f>'Бюджет и ком.прием'!D40-'Ком.прием'!D40</f>
        <v>0</v>
      </c>
      <c r="E40" s="156">
        <f>'Бюджет и ком.прием'!E40-'Ком.прием'!E40</f>
        <v>0</v>
      </c>
      <c r="F40" s="156">
        <f>'Бюджет и ком.прием'!F40-'Ком.прием'!F40</f>
        <v>0</v>
      </c>
      <c r="G40" s="235"/>
      <c r="H40" s="157">
        <f t="shared" si="2"/>
        <v>13</v>
      </c>
      <c r="I40" s="346"/>
      <c r="K40" s="231">
        <v>13</v>
      </c>
      <c r="L40" s="204"/>
      <c r="M40" s="32">
        <v>0</v>
      </c>
    </row>
    <row r="41" spans="1:13" ht="13.5" thickBot="1">
      <c r="A41" s="336"/>
      <c r="B41" s="67" t="s">
        <v>71</v>
      </c>
      <c r="C41" s="68">
        <f>'Бюджет и ком.прием'!C41-'Ком.прием'!C41</f>
        <v>10</v>
      </c>
      <c r="D41" s="68">
        <f>'Бюджет и ком.прием'!D41-'Ком.прием'!D41</f>
        <v>9</v>
      </c>
      <c r="E41" s="68">
        <f>'Бюджет и ком.прием'!E41-'Ком.прием'!E41</f>
        <v>10</v>
      </c>
      <c r="F41" s="68">
        <f>'Бюджет и ком.прием'!F41-'Ком.прием'!F41</f>
        <v>5</v>
      </c>
      <c r="G41" s="69"/>
      <c r="H41" s="69">
        <f t="shared" si="2"/>
        <v>34</v>
      </c>
      <c r="I41" s="344"/>
      <c r="K41" s="231">
        <v>10</v>
      </c>
      <c r="L41" s="204"/>
      <c r="M41" s="32">
        <v>0</v>
      </c>
    </row>
    <row r="42" spans="1:13" ht="12.75" customHeight="1">
      <c r="A42" s="353" t="s">
        <v>215</v>
      </c>
      <c r="B42" s="63" t="s">
        <v>72</v>
      </c>
      <c r="C42" s="85">
        <f>'Бюджет и ком.прием'!C42-'Ком.прием'!C42</f>
        <v>15</v>
      </c>
      <c r="D42" s="85">
        <f>'Бюджет и ком.прием'!D42-'Ком.прием'!D42</f>
        <v>14</v>
      </c>
      <c r="E42" s="85">
        <f>'Бюджет и ком.прием'!E42-'Ком.прием'!E42</f>
        <v>15</v>
      </c>
      <c r="F42" s="85">
        <f>'Бюджет и ком.прием'!F42-'Ком.прием'!F42</f>
        <v>22</v>
      </c>
      <c r="G42" s="86"/>
      <c r="H42" s="86">
        <f t="shared" si="2"/>
        <v>66</v>
      </c>
      <c r="I42" s="355">
        <f>SUM(H42:H46)</f>
        <v>190</v>
      </c>
      <c r="K42" s="231">
        <v>15</v>
      </c>
      <c r="L42" s="204"/>
      <c r="M42" s="32">
        <v>0</v>
      </c>
    </row>
    <row r="43" spans="1:13" ht="25.5">
      <c r="A43" s="341"/>
      <c r="B43" s="29" t="s">
        <v>116</v>
      </c>
      <c r="C43" s="32">
        <f>'Бюджет и ком.прием'!C43-'Ком.прием'!C43</f>
        <v>0</v>
      </c>
      <c r="D43" s="32">
        <f>'Бюджет и ком.прием'!D43-'Ком.прием'!D43</f>
        <v>0</v>
      </c>
      <c r="E43" s="32">
        <f>'Бюджет и ком.прием'!E43-'Ком.прием'!E43</f>
        <v>0</v>
      </c>
      <c r="F43" s="32">
        <f>'Бюджет и ком.прием'!F43-'Ком.прием'!F43</f>
        <v>0</v>
      </c>
      <c r="G43" s="27"/>
      <c r="H43" s="27">
        <f>SUM(C43:G43)</f>
        <v>0</v>
      </c>
      <c r="I43" s="343"/>
      <c r="K43" s="231"/>
      <c r="L43" s="204"/>
      <c r="M43" s="27">
        <v>0</v>
      </c>
    </row>
    <row r="44" spans="1:13" ht="25.5">
      <c r="A44" s="341"/>
      <c r="B44" s="72" t="s">
        <v>180</v>
      </c>
      <c r="C44" s="73">
        <f>'Бюджет и ком.прием'!C44-'Ком.прием'!C44</f>
        <v>14</v>
      </c>
      <c r="D44" s="73">
        <f>'Бюджет и ком.прием'!D44-'Ком.прием'!D44</f>
        <v>15</v>
      </c>
      <c r="E44" s="73">
        <f>'Бюджет и ком.прием'!E44-'Ком.прием'!E44</f>
        <v>16</v>
      </c>
      <c r="F44" s="73">
        <f>'Бюджет и ком.прием'!F44-'Ком.прием'!F44</f>
        <v>10</v>
      </c>
      <c r="G44" s="59"/>
      <c r="H44" s="59">
        <f>SUM(C44:G44)</f>
        <v>55</v>
      </c>
      <c r="I44" s="343"/>
      <c r="K44" s="231">
        <v>10</v>
      </c>
      <c r="L44" s="204"/>
      <c r="M44" s="32">
        <v>3</v>
      </c>
    </row>
    <row r="45" spans="1:13" ht="38.25">
      <c r="A45" s="341"/>
      <c r="B45" s="72" t="s">
        <v>123</v>
      </c>
      <c r="C45" s="73">
        <f>'Бюджет и ком.прием'!C45-'Ком.прием'!C45</f>
        <v>16</v>
      </c>
      <c r="D45" s="73">
        <f>'Бюджет и ком.прием'!D45-'Ком.прием'!D45</f>
        <v>18</v>
      </c>
      <c r="E45" s="73">
        <f>'Бюджет и ком.прием'!E45-'Ком.прием'!E45</f>
        <v>15</v>
      </c>
      <c r="F45" s="73">
        <f>'Бюджет и ком.прием'!F45-'Ком.прием'!F45</f>
        <v>20</v>
      </c>
      <c r="G45" s="59"/>
      <c r="H45" s="59">
        <f>SUM(C45:G45)</f>
        <v>69</v>
      </c>
      <c r="I45" s="343"/>
      <c r="K45" s="231">
        <v>15</v>
      </c>
      <c r="L45" s="210"/>
      <c r="M45" s="32">
        <v>1</v>
      </c>
    </row>
    <row r="46" spans="1:13" ht="39" thickBot="1">
      <c r="A46" s="354"/>
      <c r="B46" s="173" t="s">
        <v>183</v>
      </c>
      <c r="C46" s="131">
        <f>'Бюджет и ком.прием'!C46-'Ком.прием'!C46</f>
        <v>0</v>
      </c>
      <c r="D46" s="131">
        <f>'Бюджет и ком.прием'!D46-'Ком.прием'!D46</f>
        <v>0</v>
      </c>
      <c r="E46" s="131">
        <f>'Бюджет и ком.прием'!E46-'Ком.прием'!E46</f>
        <v>0</v>
      </c>
      <c r="F46" s="131">
        <f>'Бюджет и ком.прием'!F46-'Ком.прием'!F46</f>
        <v>0</v>
      </c>
      <c r="G46" s="132">
        <f>'Бюджет и ком.прием'!G46-'Ком.прием'!G46</f>
        <v>0</v>
      </c>
      <c r="H46" s="134">
        <f>SUM(C46:G46)</f>
        <v>0</v>
      </c>
      <c r="I46" s="350"/>
      <c r="K46" s="210">
        <v>0</v>
      </c>
      <c r="L46" s="210"/>
      <c r="M46" s="34">
        <v>0</v>
      </c>
    </row>
    <row r="47" spans="1:13" ht="12.75">
      <c r="A47" s="335" t="s">
        <v>11</v>
      </c>
      <c r="B47" s="74" t="s">
        <v>161</v>
      </c>
      <c r="C47" s="75">
        <f>'Бюджет и ком.прием'!C47-'Ком.прием'!C47</f>
        <v>0</v>
      </c>
      <c r="D47" s="75">
        <f>'Бюджет и ком.прием'!D47-'Ком.прием'!D47</f>
        <v>11</v>
      </c>
      <c r="E47" s="75">
        <f>'Бюджет и ком.прием'!E47-'Ком.прием'!E47</f>
        <v>10</v>
      </c>
      <c r="F47" s="75">
        <f>'Бюджет и ком.прием'!F47-'Ком.прием'!F47</f>
        <v>10</v>
      </c>
      <c r="G47" s="75"/>
      <c r="H47" s="76">
        <f t="shared" si="2"/>
        <v>31</v>
      </c>
      <c r="I47" s="342">
        <f>SUM(H47:H49)</f>
        <v>77</v>
      </c>
      <c r="K47" s="204">
        <v>0</v>
      </c>
      <c r="L47" s="204"/>
      <c r="M47" s="28">
        <v>0</v>
      </c>
    </row>
    <row r="48" spans="1:13" ht="12.75">
      <c r="A48" s="352"/>
      <c r="B48" s="173" t="s">
        <v>209</v>
      </c>
      <c r="C48" s="34">
        <f>'Бюджет и ком.прием'!C48-'Ком.прием'!C48</f>
        <v>0</v>
      </c>
      <c r="D48" s="34">
        <f>'Бюджет и ком.прием'!D48-'Ком.прием'!D48</f>
        <v>5</v>
      </c>
      <c r="E48" s="34">
        <f>'Бюджет и ком.прием'!E48-'Ком.прием'!E48</f>
        <v>0</v>
      </c>
      <c r="F48" s="34">
        <f>'Бюджет и ком.прием'!F48-'Ком.прием'!F48</f>
        <v>0</v>
      </c>
      <c r="G48" s="34"/>
      <c r="H48" s="28">
        <f>SUM(C48:G48)</f>
        <v>5</v>
      </c>
      <c r="I48" s="346"/>
      <c r="K48" s="204">
        <v>0</v>
      </c>
      <c r="L48" s="204"/>
      <c r="M48" s="28">
        <v>0</v>
      </c>
    </row>
    <row r="49" spans="1:13" ht="27" thickBot="1">
      <c r="A49" s="336"/>
      <c r="B49" s="282" t="s">
        <v>134</v>
      </c>
      <c r="C49" s="152">
        <f>'Бюджет и ком.прием'!C49-'Ком.прием'!C49</f>
        <v>14</v>
      </c>
      <c r="D49" s="152">
        <f>'Бюджет и ком.прием'!D49-'Ком.прием'!D49</f>
        <v>9</v>
      </c>
      <c r="E49" s="152">
        <f>'Бюджет и ком.прием'!E49-'Ком.прием'!E49</f>
        <v>10</v>
      </c>
      <c r="F49" s="152">
        <f>'Бюджет и ком.прием'!F49-'Ком.прием'!F49</f>
        <v>8</v>
      </c>
      <c r="G49" s="153"/>
      <c r="H49" s="153">
        <f t="shared" si="2"/>
        <v>41</v>
      </c>
      <c r="I49" s="344"/>
      <c r="K49" s="231">
        <v>15</v>
      </c>
      <c r="L49" s="204"/>
      <c r="M49" s="150">
        <v>0</v>
      </c>
    </row>
    <row r="50" spans="1:13" ht="12.75">
      <c r="A50" s="335" t="s">
        <v>12</v>
      </c>
      <c r="B50" s="63" t="s">
        <v>73</v>
      </c>
      <c r="C50" s="64">
        <f>'Бюджет и ком.прием'!C50-'Ком.прием'!C50</f>
        <v>20</v>
      </c>
      <c r="D50" s="64">
        <f>'Бюджет и ком.прием'!D50-'Ком.прием'!D50</f>
        <v>10</v>
      </c>
      <c r="E50" s="64">
        <f>'Бюджет и ком.прием'!E50-'Ком.прием'!E50</f>
        <v>19</v>
      </c>
      <c r="F50" s="64">
        <f>'Бюджет и ком.прием'!F50-'Ком.прием'!F50</f>
        <v>20</v>
      </c>
      <c r="G50" s="65"/>
      <c r="H50" s="65">
        <f t="shared" si="2"/>
        <v>69</v>
      </c>
      <c r="I50" s="342">
        <f>SUM(H50:H51)</f>
        <v>150</v>
      </c>
      <c r="K50" s="231">
        <v>20</v>
      </c>
      <c r="L50" s="204"/>
      <c r="M50" s="32">
        <v>0</v>
      </c>
    </row>
    <row r="51" spans="1:13" ht="27" thickBot="1">
      <c r="A51" s="336"/>
      <c r="B51" s="282" t="s">
        <v>115</v>
      </c>
      <c r="C51" s="152">
        <f>'Бюджет и ком.прием'!C51-'Ком.прием'!C51</f>
        <v>38</v>
      </c>
      <c r="D51" s="152">
        <f>'Бюджет и ком.прием'!D51-'Ком.прием'!D51</f>
        <v>14</v>
      </c>
      <c r="E51" s="152">
        <f>'Бюджет и ком.прием'!E51-'Ком.прием'!E51</f>
        <v>16</v>
      </c>
      <c r="F51" s="152">
        <f>'Бюджет и ком.прием'!F51-'Ком.прием'!F51</f>
        <v>13</v>
      </c>
      <c r="G51" s="153"/>
      <c r="H51" s="153">
        <f t="shared" si="2"/>
        <v>81</v>
      </c>
      <c r="I51" s="344"/>
      <c r="K51" s="231">
        <v>38</v>
      </c>
      <c r="L51" s="204"/>
      <c r="M51" s="150">
        <v>0</v>
      </c>
    </row>
    <row r="52" spans="1:13" ht="13.5" thickBot="1">
      <c r="A52" s="384" t="s">
        <v>13</v>
      </c>
      <c r="B52" s="385"/>
      <c r="C52" s="91">
        <f aca="true" t="shared" si="3" ref="C52:I52">SUM(C4:C51)</f>
        <v>598</v>
      </c>
      <c r="D52" s="91">
        <f t="shared" si="3"/>
        <v>478</v>
      </c>
      <c r="E52" s="91">
        <f t="shared" si="3"/>
        <v>459</v>
      </c>
      <c r="F52" s="91">
        <f t="shared" si="3"/>
        <v>451</v>
      </c>
      <c r="G52" s="91">
        <f t="shared" si="3"/>
        <v>39</v>
      </c>
      <c r="H52" s="91">
        <f t="shared" si="3"/>
        <v>2025</v>
      </c>
      <c r="I52" s="92">
        <f t="shared" si="3"/>
        <v>2025</v>
      </c>
      <c r="K52" s="301">
        <f>SUM(K4:K51)</f>
        <v>583</v>
      </c>
      <c r="L52" s="301">
        <f>SUM(L4:L51)</f>
        <v>1</v>
      </c>
      <c r="M52" s="27">
        <f>SUM(M4:M51)</f>
        <v>21</v>
      </c>
    </row>
  </sheetData>
  <sheetProtection/>
  <mergeCells count="32">
    <mergeCell ref="A38:A41"/>
    <mergeCell ref="I33:I34"/>
    <mergeCell ref="I42:I46"/>
    <mergeCell ref="I38:I41"/>
    <mergeCell ref="A33:A34"/>
    <mergeCell ref="A42:A46"/>
    <mergeCell ref="I5:I7"/>
    <mergeCell ref="A52:B52"/>
    <mergeCell ref="A47:A49"/>
    <mergeCell ref="I47:I49"/>
    <mergeCell ref="A50:A51"/>
    <mergeCell ref="I50:I51"/>
    <mergeCell ref="A25:A26"/>
    <mergeCell ref="I25:I26"/>
    <mergeCell ref="I35:I37"/>
    <mergeCell ref="A18:A24"/>
    <mergeCell ref="A1:I1"/>
    <mergeCell ref="I2:I3"/>
    <mergeCell ref="A2:B3"/>
    <mergeCell ref="C2:G2"/>
    <mergeCell ref="H2:H3"/>
    <mergeCell ref="I18:I24"/>
    <mergeCell ref="A15:A16"/>
    <mergeCell ref="I15:I16"/>
    <mergeCell ref="A9:A12"/>
    <mergeCell ref="A5:A7"/>
    <mergeCell ref="I9:I12"/>
    <mergeCell ref="A27:A32"/>
    <mergeCell ref="A35:A37"/>
    <mergeCell ref="I27:I32"/>
    <mergeCell ref="A13:A14"/>
    <mergeCell ref="I13:I14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85" r:id="rId3"/>
  <rowBreaks count="1" manualBreakCount="1">
    <brk id="46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115" zoomScaleNormal="70" zoomScaleSheetLayoutView="115" zoomScalePageLayoutView="0" workbookViewId="0" topLeftCell="A1">
      <selection activeCell="A1" sqref="A1:A2"/>
    </sheetView>
  </sheetViews>
  <sheetFormatPr defaultColWidth="9.00390625" defaultRowHeight="12.75"/>
  <cols>
    <col min="1" max="1" width="77.50390625" style="5" customWidth="1"/>
    <col min="2" max="2" width="9.50390625" style="21" customWidth="1"/>
    <col min="3" max="3" width="11.00390625" style="22" customWidth="1"/>
    <col min="4" max="4" width="11.50390625" style="22" customWidth="1"/>
    <col min="12" max="12" width="10.50390625" style="0" bestFit="1" customWidth="1"/>
  </cols>
  <sheetData>
    <row r="1" spans="1:4" ht="18" customHeight="1">
      <c r="A1" s="391" t="s">
        <v>199</v>
      </c>
      <c r="B1" s="393" t="s">
        <v>1</v>
      </c>
      <c r="C1" s="390" t="s">
        <v>25</v>
      </c>
      <c r="D1" s="390"/>
    </row>
    <row r="2" spans="1:4" ht="45.75" customHeight="1">
      <c r="A2" s="392"/>
      <c r="B2" s="394"/>
      <c r="C2" s="12" t="s">
        <v>23</v>
      </c>
      <c r="D2" s="12" t="s">
        <v>24</v>
      </c>
    </row>
    <row r="3" spans="1:4" ht="15">
      <c r="A3" s="8" t="s">
        <v>33</v>
      </c>
      <c r="B3" s="13"/>
      <c r="C3" s="14"/>
      <c r="D3" s="14"/>
    </row>
    <row r="4" spans="1:4" ht="15">
      <c r="A4" s="9" t="s">
        <v>86</v>
      </c>
      <c r="B4" s="13">
        <f>'Бюджет и ком.прием'!H38</f>
        <v>29</v>
      </c>
      <c r="C4" s="13">
        <f>'Ком.прием'!H38</f>
        <v>0</v>
      </c>
      <c r="D4" s="13">
        <f>B4-C4</f>
        <v>29</v>
      </c>
    </row>
    <row r="5" spans="1:4" ht="15">
      <c r="A5" s="9" t="s">
        <v>87</v>
      </c>
      <c r="B5" s="13">
        <f>'Бюджет и ком.прием'!H39</f>
        <v>99</v>
      </c>
      <c r="C5" s="13">
        <f>'Ком.прием'!H39</f>
        <v>5</v>
      </c>
      <c r="D5" s="13">
        <f>B5-C5</f>
        <v>94</v>
      </c>
    </row>
    <row r="6" spans="1:4" ht="15">
      <c r="A6" s="9"/>
      <c r="B6" s="15">
        <f>SUM(C6:D6)</f>
        <v>128</v>
      </c>
      <c r="C6" s="15">
        <f>SUM(C4:C5)</f>
        <v>5</v>
      </c>
      <c r="D6" s="15">
        <f>SUM(D4:D5)</f>
        <v>123</v>
      </c>
    </row>
    <row r="7" spans="1:4" ht="15">
      <c r="A7" s="9"/>
      <c r="B7" s="13"/>
      <c r="C7" s="13"/>
      <c r="D7" s="13"/>
    </row>
    <row r="8" spans="1:4" ht="15">
      <c r="A8" s="8" t="s">
        <v>34</v>
      </c>
      <c r="B8" s="13"/>
      <c r="C8" s="14"/>
      <c r="D8" s="14"/>
    </row>
    <row r="9" spans="1:4" ht="15">
      <c r="A9" s="9" t="s">
        <v>88</v>
      </c>
      <c r="B9" s="13">
        <f>'Бюджет и ком.прием'!H35</f>
        <v>60</v>
      </c>
      <c r="C9" s="13">
        <f>'Ком.прием'!H35</f>
        <v>1</v>
      </c>
      <c r="D9" s="13">
        <f>B9-C9</f>
        <v>59</v>
      </c>
    </row>
    <row r="10" spans="1:4" ht="15">
      <c r="A10" s="9"/>
      <c r="B10" s="15">
        <f>SUM(C10:D10)</f>
        <v>60</v>
      </c>
      <c r="C10" s="15">
        <f>SUM(C9:C9)</f>
        <v>1</v>
      </c>
      <c r="D10" s="15">
        <f>SUM(D9:D9)</f>
        <v>59</v>
      </c>
    </row>
    <row r="11" spans="1:4" ht="15">
      <c r="A11" s="9"/>
      <c r="B11" s="13"/>
      <c r="C11" s="13"/>
      <c r="D11" s="13"/>
    </row>
    <row r="12" spans="1:4" ht="15">
      <c r="A12" s="8" t="s">
        <v>35</v>
      </c>
      <c r="B12" s="13"/>
      <c r="C12" s="14"/>
      <c r="D12" s="14"/>
    </row>
    <row r="13" spans="1:4" ht="15">
      <c r="A13" s="9" t="s">
        <v>89</v>
      </c>
      <c r="B13" s="13">
        <f>'Бюджет и ком.прием'!H30</f>
        <v>53</v>
      </c>
      <c r="C13" s="13">
        <f>'Ком.прием'!H30</f>
        <v>5</v>
      </c>
      <c r="D13" s="13">
        <f>B13-C13</f>
        <v>48</v>
      </c>
    </row>
    <row r="14" spans="1:4" ht="15">
      <c r="A14" s="9"/>
      <c r="B14" s="15">
        <f>SUM(C14:D14)</f>
        <v>53</v>
      </c>
      <c r="C14" s="15">
        <f>SUM(C13:C13)</f>
        <v>5</v>
      </c>
      <c r="D14" s="15">
        <f>SUM(D13:D13)</f>
        <v>48</v>
      </c>
    </row>
    <row r="15" spans="1:4" ht="15">
      <c r="A15" s="9"/>
      <c r="B15" s="13"/>
      <c r="C15" s="13"/>
      <c r="D15" s="13"/>
    </row>
    <row r="16" spans="1:4" ht="15">
      <c r="A16" s="8" t="s">
        <v>36</v>
      </c>
      <c r="B16" s="13"/>
      <c r="C16" s="14"/>
      <c r="D16" s="14"/>
    </row>
    <row r="17" spans="1:4" ht="15">
      <c r="A17" s="9" t="s">
        <v>90</v>
      </c>
      <c r="B17" s="13">
        <f>'Бюджет и ком.прием'!H25</f>
        <v>36</v>
      </c>
      <c r="C17" s="13">
        <f>'Ком.прием'!H25</f>
        <v>4</v>
      </c>
      <c r="D17" s="13">
        <f>B17-C17</f>
        <v>32</v>
      </c>
    </row>
    <row r="18" spans="1:4" ht="15">
      <c r="A18" s="9" t="s">
        <v>91</v>
      </c>
      <c r="B18" s="13">
        <f>'Бюджет и ком.прием'!H26</f>
        <v>44</v>
      </c>
      <c r="C18" s="13">
        <f>'Ком.прием'!H26</f>
        <v>1</v>
      </c>
      <c r="D18" s="13">
        <f>B18-C18</f>
        <v>43</v>
      </c>
    </row>
    <row r="19" spans="1:4" ht="15">
      <c r="A19" s="9"/>
      <c r="B19" s="15">
        <f>SUM(C19:D19)</f>
        <v>80</v>
      </c>
      <c r="C19" s="15">
        <f>SUM(C17:C18)</f>
        <v>5</v>
      </c>
      <c r="D19" s="15">
        <f>SUM(D17:D18)</f>
        <v>75</v>
      </c>
    </row>
    <row r="20" spans="1:4" ht="15">
      <c r="A20" s="9"/>
      <c r="B20" s="13"/>
      <c r="C20" s="13"/>
      <c r="D20" s="13"/>
    </row>
    <row r="21" spans="1:4" ht="15">
      <c r="A21" s="8" t="s">
        <v>37</v>
      </c>
      <c r="B21" s="13"/>
      <c r="C21" s="14"/>
      <c r="D21" s="14"/>
    </row>
    <row r="22" spans="1:4" ht="15">
      <c r="A22" s="9" t="s">
        <v>92</v>
      </c>
      <c r="B22" s="13">
        <f>'Бюджет и ком.прием'!H31</f>
        <v>63</v>
      </c>
      <c r="C22" s="13">
        <f>'Ком.прием'!H31</f>
        <v>9</v>
      </c>
      <c r="D22" s="13">
        <f>B22-C22</f>
        <v>54</v>
      </c>
    </row>
    <row r="23" spans="1:4" ht="15">
      <c r="A23" s="9"/>
      <c r="B23" s="15">
        <f>SUM(C23:D23)</f>
        <v>63</v>
      </c>
      <c r="C23" s="15">
        <f>SUM(C22:C22)</f>
        <v>9</v>
      </c>
      <c r="D23" s="15">
        <f>SUM(D22:D22)</f>
        <v>54</v>
      </c>
    </row>
    <row r="24" spans="1:4" ht="15">
      <c r="A24" s="9"/>
      <c r="B24" s="13"/>
      <c r="C24" s="13"/>
      <c r="D24" s="13"/>
    </row>
    <row r="25" spans="1:4" ht="15">
      <c r="A25" s="8" t="s">
        <v>38</v>
      </c>
      <c r="B25" s="13"/>
      <c r="C25" s="14"/>
      <c r="D25" s="13"/>
    </row>
    <row r="26" spans="1:4" ht="15">
      <c r="A26" s="9" t="s">
        <v>93</v>
      </c>
      <c r="B26" s="13">
        <f>'Бюджет и ком.прием'!H41</f>
        <v>37</v>
      </c>
      <c r="C26" s="13">
        <f>'Ком.прием'!H41</f>
        <v>3</v>
      </c>
      <c r="D26" s="13">
        <f>B26-C26</f>
        <v>34</v>
      </c>
    </row>
    <row r="27" spans="1:4" ht="15">
      <c r="A27" s="9"/>
      <c r="B27" s="15">
        <f>SUM(B26)</f>
        <v>37</v>
      </c>
      <c r="C27" s="15">
        <f>SUM(C26)</f>
        <v>3</v>
      </c>
      <c r="D27" s="15">
        <f>SUM(D26)</f>
        <v>34</v>
      </c>
    </row>
    <row r="28" spans="1:4" ht="15">
      <c r="A28" s="9"/>
      <c r="B28" s="13"/>
      <c r="C28" s="13"/>
      <c r="D28" s="13"/>
    </row>
    <row r="29" spans="1:4" ht="15">
      <c r="A29" s="8" t="s">
        <v>39</v>
      </c>
      <c r="B29" s="13"/>
      <c r="C29" s="14"/>
      <c r="D29" s="13"/>
    </row>
    <row r="30" spans="1:4" ht="15">
      <c r="A30" s="9" t="s">
        <v>120</v>
      </c>
      <c r="B30" s="13">
        <f>'Бюджет и ком.прием'!H28</f>
        <v>39</v>
      </c>
      <c r="C30" s="13">
        <f>'Ком.прием'!H28</f>
        <v>3</v>
      </c>
      <c r="D30" s="13">
        <f>B30-C30</f>
        <v>36</v>
      </c>
    </row>
    <row r="31" spans="1:4" ht="15">
      <c r="A31" s="9" t="s">
        <v>165</v>
      </c>
      <c r="B31" s="13">
        <f>'Бюджет и ком.прием'!H29</f>
        <v>36</v>
      </c>
      <c r="C31" s="13">
        <f>'Ком.прием'!H29</f>
        <v>0</v>
      </c>
      <c r="D31" s="13">
        <f>B31-C31</f>
        <v>36</v>
      </c>
    </row>
    <row r="32" spans="1:4" ht="15">
      <c r="A32" s="9"/>
      <c r="B32" s="15">
        <f>SUM(B30:B31)</f>
        <v>75</v>
      </c>
      <c r="C32" s="15">
        <f>SUM(C30:C31)</f>
        <v>3</v>
      </c>
      <c r="D32" s="15">
        <f>SUM(D30:D31)</f>
        <v>72</v>
      </c>
    </row>
    <row r="33" spans="1:4" ht="15">
      <c r="A33" s="9"/>
      <c r="B33" s="13"/>
      <c r="C33" s="13"/>
      <c r="D33" s="13"/>
    </row>
    <row r="34" spans="1:4" ht="15.75" thickBot="1">
      <c r="A34" s="8" t="s">
        <v>40</v>
      </c>
      <c r="B34" s="13"/>
      <c r="C34" s="14"/>
      <c r="D34" s="13"/>
    </row>
    <row r="35" spans="1:8" ht="33" customHeight="1" thickBot="1">
      <c r="A35" s="252" t="s">
        <v>94</v>
      </c>
      <c r="B35" s="13">
        <f>'Бюджет и ком.прием'!H37</f>
        <v>40</v>
      </c>
      <c r="C35" s="13">
        <f>'Ком.прием'!H37</f>
        <v>12</v>
      </c>
      <c r="D35" s="13">
        <f>B35-C35</f>
        <v>28</v>
      </c>
      <c r="H35" s="6"/>
    </row>
    <row r="36" spans="1:4" ht="15">
      <c r="A36" s="9"/>
      <c r="B36" s="15">
        <f>SUM(C36:D36)</f>
        <v>40</v>
      </c>
      <c r="C36" s="15">
        <f>SUM(C35:C35)</f>
        <v>12</v>
      </c>
      <c r="D36" s="15">
        <f>SUM(D35:D35)</f>
        <v>28</v>
      </c>
    </row>
    <row r="37" spans="1:4" ht="15">
      <c r="A37" s="9"/>
      <c r="B37" s="13"/>
      <c r="C37" s="13"/>
      <c r="D37" s="13"/>
    </row>
    <row r="38" spans="1:4" ht="15">
      <c r="A38" s="8" t="s">
        <v>51</v>
      </c>
      <c r="B38" s="13"/>
      <c r="C38" s="14"/>
      <c r="D38" s="13"/>
    </row>
    <row r="39" spans="1:4" ht="15">
      <c r="A39" s="9" t="s">
        <v>152</v>
      </c>
      <c r="B39" s="13">
        <f>'Бюджет и ком.прием'!H33</f>
        <v>474</v>
      </c>
      <c r="C39" s="13">
        <f>'Ком.прием'!H33</f>
        <v>402</v>
      </c>
      <c r="D39" s="13">
        <f>B39-C39</f>
        <v>72</v>
      </c>
    </row>
    <row r="40" spans="1:4" ht="15">
      <c r="A40" s="9"/>
      <c r="B40" s="15">
        <f>SUM(C40:D40)</f>
        <v>474</v>
      </c>
      <c r="C40" s="15">
        <f>SUM(C38:C39)</f>
        <v>402</v>
      </c>
      <c r="D40" s="15">
        <f>SUM(D38:D39)</f>
        <v>72</v>
      </c>
    </row>
    <row r="41" spans="1:4" ht="15">
      <c r="A41" s="9"/>
      <c r="B41" s="13"/>
      <c r="C41" s="13"/>
      <c r="D41" s="13"/>
    </row>
    <row r="42" spans="1:4" ht="15">
      <c r="A42" s="8" t="s">
        <v>52</v>
      </c>
      <c r="B42" s="13"/>
      <c r="C42" s="14"/>
      <c r="D42" s="13"/>
    </row>
    <row r="43" spans="1:4" ht="15">
      <c r="A43" s="9" t="s">
        <v>153</v>
      </c>
      <c r="B43" s="13">
        <f>'Бюджет и ком.прием'!H34</f>
        <v>180</v>
      </c>
      <c r="C43" s="13">
        <f>'Ком.прием'!H34</f>
        <v>70</v>
      </c>
      <c r="D43" s="13">
        <f>B43-C43</f>
        <v>110</v>
      </c>
    </row>
    <row r="44" spans="1:4" ht="15">
      <c r="A44" s="9"/>
      <c r="B44" s="15">
        <f>SUM(C44:D44)</f>
        <v>180</v>
      </c>
      <c r="C44" s="15">
        <f>SUM(C42:C43)</f>
        <v>70</v>
      </c>
      <c r="D44" s="15">
        <f>SUM(D42:D43)</f>
        <v>110</v>
      </c>
    </row>
    <row r="45" spans="1:4" ht="15">
      <c r="A45" s="9"/>
      <c r="B45" s="13"/>
      <c r="C45" s="13"/>
      <c r="D45" s="13"/>
    </row>
    <row r="46" spans="1:4" ht="15">
      <c r="A46" s="8" t="s">
        <v>41</v>
      </c>
      <c r="B46" s="13"/>
      <c r="C46" s="14"/>
      <c r="D46" s="13"/>
    </row>
    <row r="47" spans="1:4" ht="15">
      <c r="A47" s="9" t="s">
        <v>95</v>
      </c>
      <c r="B47" s="13">
        <f>'Бюджет и ком.прием'!H18</f>
        <v>39</v>
      </c>
      <c r="C47" s="13">
        <f>'Ком.прием'!H18</f>
        <v>5</v>
      </c>
      <c r="D47" s="13">
        <f>B47-C47</f>
        <v>34</v>
      </c>
    </row>
    <row r="48" spans="1:4" ht="15">
      <c r="A48" s="9"/>
      <c r="B48" s="15">
        <f>SUM(C48:D48)</f>
        <v>39</v>
      </c>
      <c r="C48" s="15">
        <f>SUM(C47:C47)</f>
        <v>5</v>
      </c>
      <c r="D48" s="15">
        <f>SUM(D47:D47)</f>
        <v>34</v>
      </c>
    </row>
    <row r="49" spans="1:4" ht="15">
      <c r="A49" s="9"/>
      <c r="B49" s="13"/>
      <c r="C49" s="13"/>
      <c r="D49" s="13"/>
    </row>
    <row r="50" spans="1:4" ht="15">
      <c r="A50" s="8" t="s">
        <v>42</v>
      </c>
      <c r="B50" s="13"/>
      <c r="C50" s="14"/>
      <c r="D50" s="13"/>
    </row>
    <row r="51" spans="1:4" ht="15">
      <c r="A51" s="9" t="s">
        <v>124</v>
      </c>
      <c r="B51" s="17">
        <f>SUM(B52:B53)</f>
        <v>294</v>
      </c>
      <c r="C51" s="17">
        <f>SUM(C52:C53)</f>
        <v>185</v>
      </c>
      <c r="D51" s="17">
        <f>SUM(D52:D53)</f>
        <v>109</v>
      </c>
    </row>
    <row r="52" spans="1:4" ht="15">
      <c r="A52" s="10" t="s">
        <v>121</v>
      </c>
      <c r="B52" s="13">
        <f>'Бюджет и ком.прием'!H17</f>
        <v>110</v>
      </c>
      <c r="C52" s="13">
        <f>'Ком.прием'!H17</f>
        <v>70</v>
      </c>
      <c r="D52" s="13">
        <f aca="true" t="shared" si="0" ref="D52:D57">B52-C52</f>
        <v>40</v>
      </c>
    </row>
    <row r="53" spans="1:4" ht="30">
      <c r="A53" s="10" t="s">
        <v>122</v>
      </c>
      <c r="B53" s="13">
        <f>'Бюджет и ком.прием'!H45</f>
        <v>184</v>
      </c>
      <c r="C53" s="13">
        <f>'Ком.прием'!H45</f>
        <v>115</v>
      </c>
      <c r="D53" s="13">
        <f t="shared" si="0"/>
        <v>69</v>
      </c>
    </row>
    <row r="54" spans="1:4" ht="15">
      <c r="A54" s="9" t="s">
        <v>96</v>
      </c>
      <c r="B54" s="13">
        <f>'Бюджет и ком.прием'!H42</f>
        <v>115</v>
      </c>
      <c r="C54" s="13">
        <f>'Ком.прием'!H42</f>
        <v>49</v>
      </c>
      <c r="D54" s="13">
        <f t="shared" si="0"/>
        <v>66</v>
      </c>
    </row>
    <row r="55" spans="1:4" ht="15">
      <c r="A55" s="9" t="s">
        <v>97</v>
      </c>
      <c r="B55" s="13">
        <f>'Бюджет и ком.прием'!H43</f>
        <v>60</v>
      </c>
      <c r="C55" s="13">
        <f>'Ком.прием'!H43</f>
        <v>60</v>
      </c>
      <c r="D55" s="13">
        <f t="shared" si="0"/>
        <v>0</v>
      </c>
    </row>
    <row r="56" spans="1:4" ht="30">
      <c r="A56" s="9" t="s">
        <v>178</v>
      </c>
      <c r="B56" s="13">
        <f>'Бюджет и ком.прием'!H27</f>
        <v>20</v>
      </c>
      <c r="C56" s="13">
        <f>'Ком.прием'!H27</f>
        <v>0</v>
      </c>
      <c r="D56" s="13">
        <f t="shared" si="0"/>
        <v>20</v>
      </c>
    </row>
    <row r="57" spans="1:4" ht="30">
      <c r="A57" s="9" t="s">
        <v>184</v>
      </c>
      <c r="B57" s="13">
        <f>'Бюджет и ком.прием'!H46</f>
        <v>140</v>
      </c>
      <c r="C57" s="13">
        <f>'Ком.прием'!H46</f>
        <v>140</v>
      </c>
      <c r="D57" s="13">
        <f t="shared" si="0"/>
        <v>0</v>
      </c>
    </row>
    <row r="58" spans="1:4" ht="15">
      <c r="A58" s="9"/>
      <c r="B58" s="133">
        <f>SUM(B51,B54:B57)</f>
        <v>629</v>
      </c>
      <c r="C58" s="133">
        <f>SUM(C51,C54:C57)</f>
        <v>434</v>
      </c>
      <c r="D58" s="18">
        <f>SUM(D51,D54:D56)</f>
        <v>195</v>
      </c>
    </row>
    <row r="59" spans="1:4" ht="15">
      <c r="A59" s="9"/>
      <c r="B59" s="13"/>
      <c r="C59" s="13"/>
      <c r="D59" s="13"/>
    </row>
    <row r="60" spans="1:4" ht="15">
      <c r="A60" s="8" t="s">
        <v>43</v>
      </c>
      <c r="B60" s="13"/>
      <c r="C60" s="14"/>
      <c r="D60" s="13"/>
    </row>
    <row r="61" spans="1:4" ht="15">
      <c r="A61" s="9" t="s">
        <v>99</v>
      </c>
      <c r="B61" s="13">
        <f>'Бюджет и ком.прием'!H10</f>
        <v>39</v>
      </c>
      <c r="C61" s="13">
        <f>'Ком.прием'!H10</f>
        <v>0</v>
      </c>
      <c r="D61" s="13">
        <f>B61-C61</f>
        <v>39</v>
      </c>
    </row>
    <row r="62" spans="1:4" ht="15">
      <c r="A62" s="9" t="s">
        <v>100</v>
      </c>
      <c r="B62" s="13">
        <f>'Бюджет и ком.прием'!H19</f>
        <v>81</v>
      </c>
      <c r="C62" s="13">
        <f>'Ком.прием'!H19</f>
        <v>6</v>
      </c>
      <c r="D62" s="13">
        <f>B62-C62</f>
        <v>75</v>
      </c>
    </row>
    <row r="63" spans="1:4" ht="15">
      <c r="A63" s="9"/>
      <c r="B63" s="15">
        <f>SUM(C63:D63)</f>
        <v>120</v>
      </c>
      <c r="C63" s="15">
        <f>SUM(C61:C62)</f>
        <v>6</v>
      </c>
      <c r="D63" s="15">
        <f>SUM(D61:D62)</f>
        <v>114</v>
      </c>
    </row>
    <row r="64" spans="1:4" ht="15">
      <c r="A64" s="9"/>
      <c r="B64" s="13"/>
      <c r="C64" s="13"/>
      <c r="D64" s="13"/>
    </row>
    <row r="65" spans="1:4" ht="15">
      <c r="A65" s="8" t="s">
        <v>44</v>
      </c>
      <c r="B65" s="13"/>
      <c r="C65" s="14"/>
      <c r="D65" s="13"/>
    </row>
    <row r="66" spans="1:4" ht="15">
      <c r="A66" s="9" t="s">
        <v>101</v>
      </c>
      <c r="B66" s="13">
        <f>'Бюджет и ком.прием'!H13</f>
        <v>643</v>
      </c>
      <c r="C66" s="13">
        <f>'Ком.прием'!H13</f>
        <v>578</v>
      </c>
      <c r="D66" s="13">
        <f>B66-C66</f>
        <v>65</v>
      </c>
    </row>
    <row r="67" spans="1:4" ht="15">
      <c r="A67" s="9" t="s">
        <v>232</v>
      </c>
      <c r="B67" s="13">
        <f>'Бюджет и ком.прием'!H14</f>
        <v>33</v>
      </c>
      <c r="C67" s="13">
        <f>'Ком.прием'!H14</f>
        <v>33</v>
      </c>
      <c r="D67" s="13">
        <f>B67-C67</f>
        <v>0</v>
      </c>
    </row>
    <row r="68" spans="1:4" ht="15">
      <c r="A68" s="9"/>
      <c r="B68" s="15">
        <f>SUM(B66:B67)</f>
        <v>676</v>
      </c>
      <c r="C68" s="15">
        <f>SUM(C66:C67)</f>
        <v>611</v>
      </c>
      <c r="D68" s="15">
        <f>SUM(D66:D67)</f>
        <v>65</v>
      </c>
    </row>
    <row r="69" spans="1:4" ht="15">
      <c r="A69" s="9"/>
      <c r="B69" s="13"/>
      <c r="C69" s="13"/>
      <c r="D69" s="13"/>
    </row>
    <row r="70" spans="1:4" ht="30.75">
      <c r="A70" s="8" t="s">
        <v>45</v>
      </c>
      <c r="B70" s="13"/>
      <c r="C70" s="14"/>
      <c r="D70" s="13"/>
    </row>
    <row r="71" spans="1:4" ht="15">
      <c r="A71" s="9" t="s">
        <v>102</v>
      </c>
      <c r="B71" s="13">
        <f>'Бюджет и ком.прием'!H8</f>
        <v>66</v>
      </c>
      <c r="C71" s="13">
        <f>'Ком.прием'!H8</f>
        <v>25</v>
      </c>
      <c r="D71" s="13">
        <f>B71-C71</f>
        <v>41</v>
      </c>
    </row>
    <row r="72" spans="1:4" ht="15">
      <c r="A72" s="9"/>
      <c r="B72" s="15">
        <f>SUM(C72:D72)</f>
        <v>66</v>
      </c>
      <c r="C72" s="15">
        <f>SUM(C71:C71)</f>
        <v>25</v>
      </c>
      <c r="D72" s="15">
        <f>SUM(D71:D71)</f>
        <v>41</v>
      </c>
    </row>
    <row r="73" spans="1:4" ht="15">
      <c r="A73" s="9"/>
      <c r="B73" s="16"/>
      <c r="C73" s="16"/>
      <c r="D73" s="16"/>
    </row>
    <row r="74" spans="1:4" ht="15">
      <c r="A74" s="8" t="s">
        <v>46</v>
      </c>
      <c r="B74" s="13"/>
      <c r="C74" s="14"/>
      <c r="D74" s="13"/>
    </row>
    <row r="75" spans="1:4" ht="30">
      <c r="A75" s="9" t="s">
        <v>213</v>
      </c>
      <c r="B75" s="13">
        <f>'Бюджет и ком.прием'!H44</f>
        <v>68</v>
      </c>
      <c r="C75" s="13">
        <f>'Ком.прием'!H44</f>
        <v>13</v>
      </c>
      <c r="D75" s="13">
        <f>B75-C75</f>
        <v>55</v>
      </c>
    </row>
    <row r="76" spans="1:4" ht="15">
      <c r="A76" s="9"/>
      <c r="B76" s="15">
        <f>SUM(C76:D76)</f>
        <v>68</v>
      </c>
      <c r="C76" s="15">
        <f>SUM(C75:C75)</f>
        <v>13</v>
      </c>
      <c r="D76" s="15">
        <f>SUM(D75:D75)</f>
        <v>55</v>
      </c>
    </row>
    <row r="77" spans="1:4" ht="15">
      <c r="A77" s="9"/>
      <c r="B77" s="16"/>
      <c r="C77" s="16"/>
      <c r="D77" s="16"/>
    </row>
    <row r="78" spans="1:4" ht="15">
      <c r="A78" s="8" t="s">
        <v>47</v>
      </c>
      <c r="B78" s="13"/>
      <c r="C78" s="14"/>
      <c r="D78" s="13"/>
    </row>
    <row r="79" spans="1:4" ht="15">
      <c r="A79" s="9" t="s">
        <v>126</v>
      </c>
      <c r="B79" s="17">
        <f>SUM(B80:B84)</f>
        <v>231</v>
      </c>
      <c r="C79" s="17">
        <f>SUM(C80:C84)</f>
        <v>10</v>
      </c>
      <c r="D79" s="17">
        <f>B79-C79</f>
        <v>221</v>
      </c>
    </row>
    <row r="80" spans="1:4" ht="15">
      <c r="A80" s="10" t="s">
        <v>105</v>
      </c>
      <c r="B80" s="16">
        <f>'Бюджет и ком.прием'!H20</f>
        <v>48</v>
      </c>
      <c r="C80" s="16">
        <f>'Ком.прием'!H20</f>
        <v>3</v>
      </c>
      <c r="D80" s="16">
        <f aca="true" t="shared" si="1" ref="D80:D94">B80-C80</f>
        <v>45</v>
      </c>
    </row>
    <row r="81" spans="1:4" ht="15">
      <c r="A81" s="10" t="s">
        <v>106</v>
      </c>
      <c r="B81" s="13">
        <f>'Бюджет и ком.прием'!H21</f>
        <v>39</v>
      </c>
      <c r="C81" s="13">
        <f>'Ком.прием'!H21</f>
        <v>0</v>
      </c>
      <c r="D81" s="16">
        <f t="shared" si="1"/>
        <v>39</v>
      </c>
    </row>
    <row r="82" spans="1:4" ht="15">
      <c r="A82" s="10" t="s">
        <v>233</v>
      </c>
      <c r="B82" s="13">
        <f>'Бюджет и ком.прием'!H22</f>
        <v>15</v>
      </c>
      <c r="C82" s="13">
        <f>'Ком.прием'!H22</f>
        <v>0</v>
      </c>
      <c r="D82" s="16">
        <f t="shared" si="1"/>
        <v>15</v>
      </c>
    </row>
    <row r="83" spans="1:4" ht="15">
      <c r="A83" s="10" t="s">
        <v>107</v>
      </c>
      <c r="B83" s="13">
        <f>'Бюджет и ком.прием'!H49</f>
        <v>42</v>
      </c>
      <c r="C83" s="13">
        <f>'Ком.прием'!H49</f>
        <v>1</v>
      </c>
      <c r="D83" s="16">
        <f t="shared" si="1"/>
        <v>41</v>
      </c>
    </row>
    <row r="84" spans="1:4" ht="15">
      <c r="A84" s="10" t="s">
        <v>108</v>
      </c>
      <c r="B84" s="13">
        <f>'Бюджет и ком.прием'!H51</f>
        <v>87</v>
      </c>
      <c r="C84" s="13">
        <f>'Ком.прием'!H51</f>
        <v>6</v>
      </c>
      <c r="D84" s="16">
        <f t="shared" si="1"/>
        <v>81</v>
      </c>
    </row>
    <row r="85" spans="1:4" ht="15">
      <c r="A85" s="9" t="s">
        <v>103</v>
      </c>
      <c r="B85" s="13">
        <f>'Бюджет и ком.прием'!H24</f>
        <v>61</v>
      </c>
      <c r="C85" s="13">
        <f>'Ком.прием'!H24</f>
        <v>1</v>
      </c>
      <c r="D85" s="16">
        <f>B85-C85</f>
        <v>60</v>
      </c>
    </row>
    <row r="86" spans="1:4" ht="30">
      <c r="A86" s="119" t="s">
        <v>230</v>
      </c>
      <c r="B86" s="13">
        <f>'Бюджет и ком.прием'!H23</f>
        <v>16</v>
      </c>
      <c r="C86" s="13">
        <f>'Ком.прием'!H23</f>
        <v>1</v>
      </c>
      <c r="D86" s="16">
        <f>B86-C86</f>
        <v>15</v>
      </c>
    </row>
    <row r="87" spans="1:4" ht="30">
      <c r="A87" s="130" t="s">
        <v>182</v>
      </c>
      <c r="B87" s="17">
        <f>SUM(B88:B94)</f>
        <v>270</v>
      </c>
      <c r="C87" s="17">
        <f>SUM(C88:C94)</f>
        <v>85</v>
      </c>
      <c r="D87" s="17">
        <f>B87-C87</f>
        <v>185</v>
      </c>
    </row>
    <row r="88" spans="1:4" ht="15">
      <c r="A88" s="11" t="s">
        <v>173</v>
      </c>
      <c r="B88" s="16">
        <f>'Бюджет и ком.прием'!H7</f>
        <v>37</v>
      </c>
      <c r="C88" s="16">
        <f>'Ком.прием'!H7</f>
        <v>0</v>
      </c>
      <c r="D88" s="16">
        <f t="shared" si="1"/>
        <v>37</v>
      </c>
    </row>
    <row r="89" spans="1:4" ht="15">
      <c r="A89" s="10" t="s">
        <v>181</v>
      </c>
      <c r="B89" s="13">
        <f>'Бюджет и ком.прием'!H11</f>
        <v>61</v>
      </c>
      <c r="C89" s="13">
        <f>'Ком.прием'!H11</f>
        <v>23</v>
      </c>
      <c r="D89" s="16">
        <f>B89-C89</f>
        <v>38</v>
      </c>
    </row>
    <row r="90" spans="1:4" ht="15">
      <c r="A90" s="10" t="s">
        <v>170</v>
      </c>
      <c r="B90" s="13">
        <f>'Бюджет и ком.прием'!H32</f>
        <v>67</v>
      </c>
      <c r="C90" s="13">
        <f>'Ком.прием'!H32</f>
        <v>31</v>
      </c>
      <c r="D90" s="16">
        <f t="shared" si="1"/>
        <v>36</v>
      </c>
    </row>
    <row r="91" spans="1:4" ht="15">
      <c r="A91" s="10" t="s">
        <v>168</v>
      </c>
      <c r="B91" s="13">
        <f>'Бюджет и ком.прием'!H36</f>
        <v>35</v>
      </c>
      <c r="C91" s="13">
        <f>'Ком.прием'!H36</f>
        <v>4</v>
      </c>
      <c r="D91" s="16">
        <f t="shared" si="1"/>
        <v>31</v>
      </c>
    </row>
    <row r="92" spans="1:4" ht="30">
      <c r="A92" s="10" t="s">
        <v>228</v>
      </c>
      <c r="B92" s="13">
        <f>'Бюджет и ком.прием'!H6</f>
        <v>8</v>
      </c>
      <c r="C92" s="13">
        <f>'Ком.прием'!H6</f>
        <v>0</v>
      </c>
      <c r="D92" s="16">
        <f t="shared" si="1"/>
        <v>8</v>
      </c>
    </row>
    <row r="93" spans="1:4" ht="30">
      <c r="A93" s="10" t="s">
        <v>229</v>
      </c>
      <c r="B93" s="13">
        <f>'Бюджет и ком.прием'!H16</f>
        <v>36</v>
      </c>
      <c r="C93" s="13">
        <f>'Ком.прием'!H16</f>
        <v>14</v>
      </c>
      <c r="D93" s="16">
        <f t="shared" si="1"/>
        <v>22</v>
      </c>
    </row>
    <row r="94" spans="1:4" ht="15">
      <c r="A94" s="10" t="s">
        <v>231</v>
      </c>
      <c r="B94" s="13">
        <f>'Бюджет и ком.прием'!H40</f>
        <v>26</v>
      </c>
      <c r="C94" s="13">
        <f>'Ком.прием'!H40</f>
        <v>13</v>
      </c>
      <c r="D94" s="16">
        <f t="shared" si="1"/>
        <v>13</v>
      </c>
    </row>
    <row r="95" spans="1:4" ht="15">
      <c r="A95" s="9"/>
      <c r="B95" s="19">
        <f>SUM(B79,B87,B85,B86)</f>
        <v>578</v>
      </c>
      <c r="C95" s="19">
        <f>SUM(C79,C87,C85,C86)</f>
        <v>97</v>
      </c>
      <c r="D95" s="19">
        <f>SUM(D79,D87,D85,D86)</f>
        <v>481</v>
      </c>
    </row>
    <row r="96" spans="1:4" ht="15">
      <c r="A96" s="9"/>
      <c r="B96" s="13"/>
      <c r="C96" s="13"/>
      <c r="D96" s="13"/>
    </row>
    <row r="97" spans="1:4" ht="15">
      <c r="A97" s="8" t="s">
        <v>48</v>
      </c>
      <c r="B97" s="13"/>
      <c r="C97" s="14"/>
      <c r="D97" s="13"/>
    </row>
    <row r="98" spans="1:4" ht="16.5" customHeight="1">
      <c r="A98" s="9" t="s">
        <v>127</v>
      </c>
      <c r="B98" s="17">
        <f>SUM(B99:B100)</f>
        <v>99</v>
      </c>
      <c r="C98" s="17">
        <f>SUM(C99:C100)</f>
        <v>5</v>
      </c>
      <c r="D98" s="17">
        <f>SUM(D99:D100)</f>
        <v>94</v>
      </c>
    </row>
    <row r="99" spans="1:4" ht="15">
      <c r="A99" s="10" t="s">
        <v>109</v>
      </c>
      <c r="B99" s="16">
        <f>'Бюджет и ком.прием'!H4</f>
        <v>65</v>
      </c>
      <c r="C99" s="16">
        <f>'Ком.прием'!H4</f>
        <v>5</v>
      </c>
      <c r="D99" s="16">
        <f>B99-C99</f>
        <v>60</v>
      </c>
    </row>
    <row r="100" spans="1:4" ht="15">
      <c r="A100" s="10" t="s">
        <v>128</v>
      </c>
      <c r="B100" s="16">
        <f>'Бюджет и ком.прием'!H5</f>
        <v>34</v>
      </c>
      <c r="C100" s="16">
        <f>'Ком.прием'!H5</f>
        <v>0</v>
      </c>
      <c r="D100" s="16">
        <f>B100-C100</f>
        <v>34</v>
      </c>
    </row>
    <row r="101" spans="1:4" ht="15">
      <c r="A101" s="9" t="s">
        <v>112</v>
      </c>
      <c r="B101" s="16">
        <f>'Бюджет и ком.прием'!H15</f>
        <v>192</v>
      </c>
      <c r="C101" s="16">
        <f>'Ком.прием'!H15</f>
        <v>92</v>
      </c>
      <c r="D101" s="16">
        <f>B101-C101</f>
        <v>100</v>
      </c>
    </row>
    <row r="102" spans="1:4" ht="15">
      <c r="A102" s="9"/>
      <c r="B102" s="19">
        <f>SUM(B98,B101)</f>
        <v>291</v>
      </c>
      <c r="C102" s="19">
        <f>SUM(C98,C101)</f>
        <v>97</v>
      </c>
      <c r="D102" s="19">
        <f>SUM(D98,D101)</f>
        <v>194</v>
      </c>
    </row>
    <row r="103" spans="1:4" ht="15">
      <c r="A103" s="9"/>
      <c r="B103" s="13"/>
      <c r="C103" s="13"/>
      <c r="D103" s="13"/>
    </row>
    <row r="104" spans="1:4" ht="15">
      <c r="A104" s="8" t="s">
        <v>49</v>
      </c>
      <c r="B104" s="13"/>
      <c r="C104" s="14"/>
      <c r="D104" s="13"/>
    </row>
    <row r="105" spans="1:4" ht="15">
      <c r="A105" s="9" t="s">
        <v>113</v>
      </c>
      <c r="B105" s="13">
        <f>'Бюджет и ком.прием'!H9</f>
        <v>85</v>
      </c>
      <c r="C105" s="13">
        <f>'Ком.прием'!H9</f>
        <v>19</v>
      </c>
      <c r="D105" s="13">
        <f>B105-C105</f>
        <v>66</v>
      </c>
    </row>
    <row r="106" spans="1:4" ht="15">
      <c r="A106" s="9"/>
      <c r="B106" s="15">
        <f>SUM(C106:D106)</f>
        <v>85</v>
      </c>
      <c r="C106" s="15">
        <f>SUM(C105:C105)</f>
        <v>19</v>
      </c>
      <c r="D106" s="15">
        <f>SUM(D105:D105)</f>
        <v>66</v>
      </c>
    </row>
    <row r="107" spans="1:4" ht="15">
      <c r="A107" s="9"/>
      <c r="B107" s="13"/>
      <c r="C107" s="13"/>
      <c r="D107" s="13"/>
    </row>
    <row r="108" spans="1:4" ht="15">
      <c r="A108" s="8" t="s">
        <v>50</v>
      </c>
      <c r="B108" s="13"/>
      <c r="C108" s="14"/>
      <c r="D108" s="13"/>
    </row>
    <row r="109" spans="1:4" ht="15">
      <c r="A109" s="9" t="s">
        <v>114</v>
      </c>
      <c r="B109" s="16">
        <f>'Бюджет и ком.прием'!H50</f>
        <v>73</v>
      </c>
      <c r="C109" s="16">
        <f>'Ком.прием'!H50</f>
        <v>4</v>
      </c>
      <c r="D109" s="16">
        <f>B109-C109</f>
        <v>69</v>
      </c>
    </row>
    <row r="110" spans="1:4" ht="15">
      <c r="A110" s="9"/>
      <c r="B110" s="15">
        <f>SUM(C110:D110)</f>
        <v>73</v>
      </c>
      <c r="C110" s="15">
        <f>SUM(C109:C109)</f>
        <v>4</v>
      </c>
      <c r="D110" s="15">
        <f>SUM(D109:D109)</f>
        <v>69</v>
      </c>
    </row>
    <row r="111" spans="1:4" ht="15">
      <c r="A111" s="9"/>
      <c r="B111" s="13"/>
      <c r="C111" s="13"/>
      <c r="D111" s="13"/>
    </row>
    <row r="112" spans="1:4" ht="15">
      <c r="A112" s="8" t="s">
        <v>150</v>
      </c>
      <c r="B112" s="13"/>
      <c r="C112" s="14"/>
      <c r="D112" s="14"/>
    </row>
    <row r="113" spans="1:4" ht="15">
      <c r="A113" s="9" t="s">
        <v>154</v>
      </c>
      <c r="B113" s="13">
        <f>'Бюджет и ком.прием'!H47</f>
        <v>37</v>
      </c>
      <c r="C113" s="13">
        <f>'Ком.прием'!H47</f>
        <v>6</v>
      </c>
      <c r="D113" s="13">
        <f>B113-C113</f>
        <v>31</v>
      </c>
    </row>
    <row r="114" spans="1:4" ht="15">
      <c r="A114" s="9"/>
      <c r="B114" s="15">
        <f>SUM(B113:B113)</f>
        <v>37</v>
      </c>
      <c r="C114" s="15">
        <f>SUM(C113:C113)</f>
        <v>6</v>
      </c>
      <c r="D114" s="15">
        <f>SUM(D113:D113)</f>
        <v>31</v>
      </c>
    </row>
    <row r="115" spans="1:4" s="1" customFormat="1" ht="15">
      <c r="A115" s="217"/>
      <c r="B115" s="16"/>
      <c r="C115" s="16"/>
      <c r="D115" s="16"/>
    </row>
    <row r="116" spans="1:4" s="1" customFormat="1" ht="15">
      <c r="A116" s="51" t="s">
        <v>206</v>
      </c>
      <c r="B116" s="16"/>
      <c r="C116" s="16"/>
      <c r="D116" s="16"/>
    </row>
    <row r="117" spans="1:4" s="1" customFormat="1" ht="15">
      <c r="A117" s="52" t="s">
        <v>207</v>
      </c>
      <c r="B117" s="16">
        <f>'Бюджет и ком.прием'!H48</f>
        <v>5</v>
      </c>
      <c r="C117" s="16">
        <f>'Ком.прием'!H48</f>
        <v>0</v>
      </c>
      <c r="D117" s="16">
        <f>B117-C117</f>
        <v>5</v>
      </c>
    </row>
    <row r="118" spans="1:4" s="1" customFormat="1" ht="15">
      <c r="A118" s="52"/>
      <c r="B118" s="18">
        <f>SUM(B117)</f>
        <v>5</v>
      </c>
      <c r="C118" s="18">
        <f>SUM(C117)</f>
        <v>0</v>
      </c>
      <c r="D118" s="18">
        <f>SUM(D117)</f>
        <v>5</v>
      </c>
    </row>
    <row r="119" spans="1:4" s="1" customFormat="1" ht="15">
      <c r="A119" s="217"/>
      <c r="B119" s="16"/>
      <c r="C119" s="16"/>
      <c r="D119" s="16"/>
    </row>
    <row r="120" spans="1:4" ht="15">
      <c r="A120" s="52" t="s">
        <v>208</v>
      </c>
      <c r="B120" s="16">
        <f>'Бюджет и ком.прием'!H12</f>
        <v>11</v>
      </c>
      <c r="C120" s="16">
        <f>'Ком.прием'!H12</f>
        <v>11</v>
      </c>
      <c r="D120" s="16">
        <f>B120-C120</f>
        <v>0</v>
      </c>
    </row>
    <row r="121" spans="1:4" ht="15">
      <c r="A121" s="9"/>
      <c r="B121" s="15">
        <f>B120</f>
        <v>11</v>
      </c>
      <c r="C121" s="15">
        <f>C120</f>
        <v>11</v>
      </c>
      <c r="D121" s="15">
        <f>D120</f>
        <v>0</v>
      </c>
    </row>
    <row r="122" spans="1:4" ht="15">
      <c r="A122" s="9"/>
      <c r="B122" s="16"/>
      <c r="C122" s="16"/>
      <c r="D122" s="16"/>
    </row>
    <row r="123" spans="1:4" ht="15">
      <c r="A123" s="212"/>
      <c r="B123" s="13"/>
      <c r="C123" s="14"/>
      <c r="D123" s="14"/>
    </row>
    <row r="124" spans="1:4" ht="22.5">
      <c r="A124" s="120" t="s">
        <v>21</v>
      </c>
      <c r="B124" s="20">
        <f>SUM(B6,B10,B14,B19,B23,B27,B32,B36,B40,B44,B48,B58,B63,B68,B72,B76,B95,B102,B106,B110,B114,B121,B118)</f>
        <v>3868</v>
      </c>
      <c r="C124" s="20">
        <f>SUM(C6,C10,C14,C19,C23,C27,C32,C36,C40,C44,C48,C58,C63,C68,C72,C76,C95,C102,C106,C110,C114,C121,C118)</f>
        <v>1843</v>
      </c>
      <c r="D124" s="20">
        <f>SUM(D6,D10,D14,D19,D23,D27,D32,D36,D40,D44,D48,D58,D63,D68,D72,D76,D95,D102,D106,D110,D114,D121,D118)</f>
        <v>2025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48" max="3" man="1"/>
    <brk id="10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5.25390625" style="0" customWidth="1"/>
    <col min="8" max="8" width="6.25390625" style="0" customWidth="1"/>
    <col min="9" max="9" width="8.50390625" style="0" customWidth="1"/>
  </cols>
  <sheetData>
    <row r="1" spans="1:9" ht="18" customHeight="1">
      <c r="A1" s="401" t="s">
        <v>234</v>
      </c>
      <c r="B1" s="402"/>
      <c r="C1" s="402"/>
      <c r="D1" s="402"/>
      <c r="E1" s="402"/>
      <c r="F1" s="402"/>
      <c r="G1" s="402"/>
      <c r="H1" s="402"/>
      <c r="I1" s="402"/>
    </row>
    <row r="2" spans="1:9" ht="18" customHeight="1">
      <c r="A2" s="398" t="s">
        <v>245</v>
      </c>
      <c r="B2" s="399"/>
      <c r="C2" s="399"/>
      <c r="D2" s="399"/>
      <c r="E2" s="399"/>
      <c r="F2" s="399"/>
      <c r="G2" s="399"/>
      <c r="H2" s="399"/>
      <c r="I2" s="400"/>
    </row>
    <row r="3" spans="1:9" ht="12.75">
      <c r="A3" s="403" t="s">
        <v>28</v>
      </c>
      <c r="B3" s="403"/>
      <c r="C3" s="387" t="s">
        <v>16</v>
      </c>
      <c r="D3" s="387"/>
      <c r="E3" s="387"/>
      <c r="F3" s="387"/>
      <c r="G3" s="387"/>
      <c r="H3" s="403" t="s">
        <v>1</v>
      </c>
      <c r="I3" s="403" t="s">
        <v>2</v>
      </c>
    </row>
    <row r="4" spans="1:9" ht="13.5" thickBot="1">
      <c r="A4" s="404"/>
      <c r="B4" s="404"/>
      <c r="C4" s="125">
        <v>1</v>
      </c>
      <c r="D4" s="128">
        <v>2</v>
      </c>
      <c r="E4" s="128">
        <v>3</v>
      </c>
      <c r="F4" s="128">
        <v>4</v>
      </c>
      <c r="G4" s="128">
        <v>5</v>
      </c>
      <c r="H4" s="404"/>
      <c r="I4" s="404"/>
    </row>
    <row r="5" spans="1:9" ht="27" thickBot="1">
      <c r="A5" s="79" t="s">
        <v>3</v>
      </c>
      <c r="B5" s="80" t="s">
        <v>110</v>
      </c>
      <c r="C5" s="81">
        <v>2</v>
      </c>
      <c r="D5" s="81"/>
      <c r="E5" s="81"/>
      <c r="F5" s="81"/>
      <c r="G5" s="81"/>
      <c r="H5" s="82">
        <f aca="true" t="shared" si="0" ref="H5:H12">SUM(C5:G5)</f>
        <v>2</v>
      </c>
      <c r="I5" s="83">
        <f>SUM(H5:H5)</f>
        <v>2</v>
      </c>
    </row>
    <row r="6" spans="1:9" ht="26.25">
      <c r="A6" s="335" t="s">
        <v>4</v>
      </c>
      <c r="B6" s="63" t="s">
        <v>111</v>
      </c>
      <c r="C6" s="64"/>
      <c r="D6" s="64"/>
      <c r="E6" s="64"/>
      <c r="F6" s="64"/>
      <c r="G6" s="64"/>
      <c r="H6" s="65">
        <f t="shared" si="0"/>
        <v>0</v>
      </c>
      <c r="I6" s="342">
        <f>SUM(H6:H8)</f>
        <v>0</v>
      </c>
    </row>
    <row r="7" spans="1:9" ht="39">
      <c r="A7" s="341"/>
      <c r="B7" s="283" t="s">
        <v>220</v>
      </c>
      <c r="C7" s="156"/>
      <c r="D7" s="156"/>
      <c r="E7" s="156"/>
      <c r="F7" s="156"/>
      <c r="G7" s="156"/>
      <c r="H7" s="157">
        <f t="shared" si="0"/>
        <v>0</v>
      </c>
      <c r="I7" s="343"/>
    </row>
    <row r="8" spans="1:9" ht="27" thickBot="1">
      <c r="A8" s="336"/>
      <c r="B8" s="284" t="s">
        <v>174</v>
      </c>
      <c r="C8" s="165"/>
      <c r="D8" s="165"/>
      <c r="E8" s="165"/>
      <c r="F8" s="165"/>
      <c r="G8" s="165"/>
      <c r="H8" s="164">
        <f t="shared" si="0"/>
        <v>0</v>
      </c>
      <c r="I8" s="344"/>
    </row>
    <row r="9" spans="1:9" ht="13.5" thickBot="1">
      <c r="A9" s="79" t="s">
        <v>5</v>
      </c>
      <c r="B9" s="80" t="s">
        <v>55</v>
      </c>
      <c r="C9" s="81"/>
      <c r="D9" s="81">
        <v>1</v>
      </c>
      <c r="E9" s="81">
        <v>1</v>
      </c>
      <c r="F9" s="81">
        <v>1</v>
      </c>
      <c r="G9" s="81"/>
      <c r="H9" s="82">
        <f t="shared" si="0"/>
        <v>3</v>
      </c>
      <c r="I9" s="83">
        <f>SUM(H9:H9)</f>
        <v>3</v>
      </c>
    </row>
    <row r="10" spans="1:9" ht="12.75">
      <c r="A10" s="353" t="s">
        <v>6</v>
      </c>
      <c r="B10" s="84" t="s">
        <v>56</v>
      </c>
      <c r="C10" s="102">
        <v>1</v>
      </c>
      <c r="D10" s="102">
        <v>2</v>
      </c>
      <c r="E10" s="102"/>
      <c r="F10" s="102"/>
      <c r="G10" s="102"/>
      <c r="H10" s="103">
        <f t="shared" si="0"/>
        <v>3</v>
      </c>
      <c r="I10" s="395">
        <f>SUM(H10:H13)</f>
        <v>7</v>
      </c>
    </row>
    <row r="11" spans="1:9" ht="12.75">
      <c r="A11" s="341"/>
      <c r="B11" s="29" t="s">
        <v>76</v>
      </c>
      <c r="C11" s="32"/>
      <c r="D11" s="32"/>
      <c r="E11" s="32"/>
      <c r="F11" s="32"/>
      <c r="G11" s="32"/>
      <c r="H11" s="27">
        <f>SUM(C11:G11)</f>
        <v>0</v>
      </c>
      <c r="I11" s="396"/>
    </row>
    <row r="12" spans="1:9" ht="26.25">
      <c r="A12" s="341"/>
      <c r="B12" s="283" t="s">
        <v>194</v>
      </c>
      <c r="C12" s="156">
        <v>1</v>
      </c>
      <c r="D12" s="156">
        <v>2</v>
      </c>
      <c r="E12" s="156">
        <v>1</v>
      </c>
      <c r="F12" s="156"/>
      <c r="G12" s="156"/>
      <c r="H12" s="157">
        <f t="shared" si="0"/>
        <v>4</v>
      </c>
      <c r="I12" s="396"/>
    </row>
    <row r="13" spans="1:9" ht="13.5" thickBot="1">
      <c r="A13" s="354"/>
      <c r="B13" s="101" t="s">
        <v>204</v>
      </c>
      <c r="C13" s="73"/>
      <c r="D13" s="73"/>
      <c r="E13" s="73"/>
      <c r="F13" s="73"/>
      <c r="G13" s="73"/>
      <c r="H13" s="59">
        <f>SUM(C13:G13)</f>
        <v>0</v>
      </c>
      <c r="I13" s="397"/>
    </row>
    <row r="14" spans="1:9" ht="12.75">
      <c r="A14" s="353" t="s">
        <v>7</v>
      </c>
      <c r="B14" s="63" t="s">
        <v>58</v>
      </c>
      <c r="C14" s="64">
        <v>1</v>
      </c>
      <c r="D14" s="64">
        <v>3</v>
      </c>
      <c r="E14" s="64">
        <v>3</v>
      </c>
      <c r="F14" s="64">
        <v>8</v>
      </c>
      <c r="G14" s="64"/>
      <c r="H14" s="65">
        <f aca="true" t="shared" si="1" ref="H14:H41">SUM(C14:G14)</f>
        <v>15</v>
      </c>
      <c r="I14" s="355">
        <f>SUM(H14:H15)</f>
        <v>15</v>
      </c>
    </row>
    <row r="15" spans="1:9" ht="13.5" thickBot="1">
      <c r="A15" s="354"/>
      <c r="B15" s="106" t="s">
        <v>223</v>
      </c>
      <c r="C15" s="131"/>
      <c r="D15" s="131"/>
      <c r="E15" s="131"/>
      <c r="F15" s="131"/>
      <c r="G15" s="131"/>
      <c r="H15" s="107">
        <f t="shared" si="1"/>
        <v>0</v>
      </c>
      <c r="I15" s="350"/>
    </row>
    <row r="16" spans="1:9" ht="12.75">
      <c r="A16" s="353" t="s">
        <v>8</v>
      </c>
      <c r="B16" s="63" t="s">
        <v>59</v>
      </c>
      <c r="C16" s="64">
        <v>1</v>
      </c>
      <c r="D16" s="64">
        <v>2</v>
      </c>
      <c r="E16" s="64"/>
      <c r="F16" s="64"/>
      <c r="G16" s="64"/>
      <c r="H16" s="65">
        <f t="shared" si="1"/>
        <v>3</v>
      </c>
      <c r="I16" s="355">
        <f>SUM(H16:H17)</f>
        <v>3</v>
      </c>
    </row>
    <row r="17" spans="1:9" ht="39.75" thickBot="1">
      <c r="A17" s="354"/>
      <c r="B17" s="285" t="s">
        <v>221</v>
      </c>
      <c r="C17" s="102"/>
      <c r="D17" s="102"/>
      <c r="E17" s="102"/>
      <c r="F17" s="102"/>
      <c r="G17" s="102"/>
      <c r="H17" s="59">
        <f>SUM(C17:G17)</f>
        <v>0</v>
      </c>
      <c r="I17" s="350"/>
    </row>
    <row r="18" spans="1:9" ht="27" thickBot="1">
      <c r="A18" s="79" t="s">
        <v>19</v>
      </c>
      <c r="B18" s="80" t="s">
        <v>119</v>
      </c>
      <c r="C18" s="81">
        <v>2</v>
      </c>
      <c r="D18" s="81">
        <v>1</v>
      </c>
      <c r="E18" s="81">
        <v>1</v>
      </c>
      <c r="F18" s="81">
        <v>1</v>
      </c>
      <c r="G18" s="81"/>
      <c r="H18" s="82">
        <f t="shared" si="1"/>
        <v>5</v>
      </c>
      <c r="I18" s="87">
        <f>SUM(H18:H18)</f>
        <v>5</v>
      </c>
    </row>
    <row r="19" spans="1:9" ht="12.75">
      <c r="A19" s="353" t="s">
        <v>136</v>
      </c>
      <c r="B19" s="63" t="s">
        <v>57</v>
      </c>
      <c r="C19" s="64"/>
      <c r="D19" s="64"/>
      <c r="E19" s="64">
        <v>2</v>
      </c>
      <c r="F19" s="64">
        <v>2</v>
      </c>
      <c r="G19" s="64"/>
      <c r="H19" s="65">
        <f>SUM(C19:G19)</f>
        <v>4</v>
      </c>
      <c r="I19" s="355">
        <f>SUM(H19:H25)</f>
        <v>7</v>
      </c>
    </row>
    <row r="20" spans="1:9" ht="12.75">
      <c r="A20" s="341"/>
      <c r="B20" s="29" t="s">
        <v>77</v>
      </c>
      <c r="C20" s="32">
        <v>1</v>
      </c>
      <c r="D20" s="32">
        <v>1</v>
      </c>
      <c r="E20" s="32"/>
      <c r="F20" s="32"/>
      <c r="G20" s="32"/>
      <c r="H20" s="27">
        <f>SUM(C20:G20)</f>
        <v>2</v>
      </c>
      <c r="I20" s="343"/>
    </row>
    <row r="21" spans="1:9" ht="26.25">
      <c r="A21" s="341"/>
      <c r="B21" s="292" t="s">
        <v>117</v>
      </c>
      <c r="C21" s="293"/>
      <c r="D21" s="293"/>
      <c r="E21" s="293"/>
      <c r="F21" s="293"/>
      <c r="G21" s="293"/>
      <c r="H21" s="294">
        <f t="shared" si="1"/>
        <v>0</v>
      </c>
      <c r="I21" s="343"/>
    </row>
    <row r="22" spans="1:9" ht="26.25">
      <c r="A22" s="341"/>
      <c r="B22" s="280" t="s">
        <v>118</v>
      </c>
      <c r="C22" s="150"/>
      <c r="D22" s="150"/>
      <c r="E22" s="150"/>
      <c r="F22" s="150"/>
      <c r="G22" s="150"/>
      <c r="H22" s="151">
        <f t="shared" si="1"/>
        <v>0</v>
      </c>
      <c r="I22" s="343"/>
    </row>
    <row r="23" spans="1:9" ht="26.25">
      <c r="A23" s="341"/>
      <c r="B23" s="287" t="s">
        <v>218</v>
      </c>
      <c r="C23" s="249"/>
      <c r="D23" s="249"/>
      <c r="E23" s="249"/>
      <c r="F23" s="249"/>
      <c r="G23" s="249"/>
      <c r="H23" s="151">
        <f t="shared" si="1"/>
        <v>0</v>
      </c>
      <c r="I23" s="343"/>
    </row>
    <row r="24" spans="1:9" ht="26.25">
      <c r="A24" s="341"/>
      <c r="B24" s="60" t="s">
        <v>219</v>
      </c>
      <c r="C24" s="61"/>
      <c r="D24" s="61"/>
      <c r="E24" s="61"/>
      <c r="F24" s="61"/>
      <c r="G24" s="61"/>
      <c r="H24" s="27">
        <f t="shared" si="1"/>
        <v>0</v>
      </c>
      <c r="I24" s="343"/>
    </row>
    <row r="25" spans="1:9" ht="13.5" thickBot="1">
      <c r="A25" s="354"/>
      <c r="B25" s="67" t="s">
        <v>60</v>
      </c>
      <c r="C25" s="68"/>
      <c r="D25" s="68"/>
      <c r="E25" s="68"/>
      <c r="F25" s="68">
        <v>1</v>
      </c>
      <c r="G25" s="68"/>
      <c r="H25" s="69">
        <f t="shared" si="1"/>
        <v>1</v>
      </c>
      <c r="I25" s="350"/>
    </row>
    <row r="26" spans="1:9" ht="12.75">
      <c r="A26" s="335" t="s">
        <v>9</v>
      </c>
      <c r="B26" s="63" t="s">
        <v>63</v>
      </c>
      <c r="C26" s="64">
        <v>1</v>
      </c>
      <c r="D26" s="64"/>
      <c r="E26" s="64">
        <v>1</v>
      </c>
      <c r="F26" s="64"/>
      <c r="G26" s="64"/>
      <c r="H26" s="65">
        <f t="shared" si="1"/>
        <v>2</v>
      </c>
      <c r="I26" s="333">
        <f>SUM(H26:H27)</f>
        <v>2</v>
      </c>
    </row>
    <row r="27" spans="1:9" ht="12.75">
      <c r="A27" s="351"/>
      <c r="B27" s="29" t="s">
        <v>64</v>
      </c>
      <c r="C27" s="32"/>
      <c r="D27" s="32"/>
      <c r="E27" s="32"/>
      <c r="F27" s="32"/>
      <c r="G27" s="32"/>
      <c r="H27" s="27">
        <f t="shared" si="1"/>
        <v>0</v>
      </c>
      <c r="I27" s="370"/>
    </row>
    <row r="28" spans="1:9" ht="26.25">
      <c r="A28" s="341" t="s">
        <v>137</v>
      </c>
      <c r="B28" s="60" t="s">
        <v>177</v>
      </c>
      <c r="C28" s="61"/>
      <c r="D28" s="61"/>
      <c r="E28" s="61"/>
      <c r="F28" s="61"/>
      <c r="G28" s="61"/>
      <c r="H28" s="58">
        <f t="shared" si="1"/>
        <v>0</v>
      </c>
      <c r="I28" s="343">
        <f>SUM(H28:H33)</f>
        <v>0</v>
      </c>
    </row>
    <row r="29" spans="1:9" ht="12.75">
      <c r="A29" s="341"/>
      <c r="B29" s="29" t="s">
        <v>62</v>
      </c>
      <c r="C29" s="32"/>
      <c r="D29" s="32"/>
      <c r="E29" s="32"/>
      <c r="F29" s="32"/>
      <c r="G29" s="32"/>
      <c r="H29" s="27">
        <f t="shared" si="1"/>
        <v>0</v>
      </c>
      <c r="I29" s="343"/>
    </row>
    <row r="30" spans="1:9" ht="12.75">
      <c r="A30" s="341"/>
      <c r="B30" s="29" t="s">
        <v>166</v>
      </c>
      <c r="C30" s="32"/>
      <c r="D30" s="32"/>
      <c r="E30" s="32"/>
      <c r="F30" s="32"/>
      <c r="G30" s="32"/>
      <c r="H30" s="27">
        <f t="shared" si="1"/>
        <v>0</v>
      </c>
      <c r="I30" s="343"/>
    </row>
    <row r="31" spans="1:9" ht="12.75">
      <c r="A31" s="341"/>
      <c r="B31" s="29" t="s">
        <v>67</v>
      </c>
      <c r="C31" s="32"/>
      <c r="D31" s="32"/>
      <c r="E31" s="32"/>
      <c r="F31" s="32"/>
      <c r="G31" s="32"/>
      <c r="H31" s="27">
        <f t="shared" si="1"/>
        <v>0</v>
      </c>
      <c r="I31" s="343"/>
    </row>
    <row r="32" spans="1:9" ht="12.75">
      <c r="A32" s="341"/>
      <c r="B32" s="29" t="s">
        <v>61</v>
      </c>
      <c r="C32" s="32"/>
      <c r="D32" s="32"/>
      <c r="E32" s="32"/>
      <c r="F32" s="32"/>
      <c r="G32" s="32"/>
      <c r="H32" s="27">
        <f>SUM(C32:G32)</f>
        <v>0</v>
      </c>
      <c r="I32" s="343"/>
    </row>
    <row r="33" spans="1:9" ht="27" thickBot="1">
      <c r="A33" s="341"/>
      <c r="B33" s="289" t="s">
        <v>172</v>
      </c>
      <c r="C33" s="158"/>
      <c r="D33" s="158"/>
      <c r="E33" s="158"/>
      <c r="F33" s="158"/>
      <c r="G33" s="158"/>
      <c r="H33" s="159">
        <f>SUM(C33:G33)</f>
        <v>0</v>
      </c>
      <c r="I33" s="343"/>
    </row>
    <row r="34" spans="1:9" ht="12.75">
      <c r="A34" s="353" t="s">
        <v>138</v>
      </c>
      <c r="B34" s="74" t="s">
        <v>163</v>
      </c>
      <c r="C34" s="76">
        <v>6</v>
      </c>
      <c r="D34" s="76">
        <v>3</v>
      </c>
      <c r="E34" s="76"/>
      <c r="F34" s="76"/>
      <c r="G34" s="76">
        <v>5</v>
      </c>
      <c r="H34" s="76">
        <f t="shared" si="1"/>
        <v>14</v>
      </c>
      <c r="I34" s="355">
        <f>SUM(H34:H35)</f>
        <v>28</v>
      </c>
    </row>
    <row r="35" spans="1:9" ht="13.5" thickBot="1">
      <c r="A35" s="354"/>
      <c r="B35" s="106" t="s">
        <v>162</v>
      </c>
      <c r="C35" s="107">
        <v>1</v>
      </c>
      <c r="D35" s="107">
        <v>2</v>
      </c>
      <c r="E35" s="107"/>
      <c r="F35" s="107">
        <v>3</v>
      </c>
      <c r="G35" s="107">
        <v>8</v>
      </c>
      <c r="H35" s="107">
        <f t="shared" si="1"/>
        <v>14</v>
      </c>
      <c r="I35" s="350"/>
    </row>
    <row r="36" spans="1:9" ht="12.75">
      <c r="A36" s="335" t="s">
        <v>10</v>
      </c>
      <c r="B36" s="63" t="s">
        <v>79</v>
      </c>
      <c r="C36" s="64"/>
      <c r="D36" s="64"/>
      <c r="E36" s="64"/>
      <c r="F36" s="64"/>
      <c r="G36" s="64"/>
      <c r="H36" s="86">
        <f t="shared" si="1"/>
        <v>0</v>
      </c>
      <c r="I36" s="342">
        <f>SUM(H36:H38)</f>
        <v>1</v>
      </c>
    </row>
    <row r="37" spans="1:9" ht="26.25">
      <c r="A37" s="341"/>
      <c r="B37" s="29" t="s">
        <v>169</v>
      </c>
      <c r="C37" s="158"/>
      <c r="D37" s="158"/>
      <c r="E37" s="158"/>
      <c r="F37" s="158"/>
      <c r="G37" s="158"/>
      <c r="H37" s="157">
        <f t="shared" si="1"/>
        <v>0</v>
      </c>
      <c r="I37" s="343"/>
    </row>
    <row r="38" spans="1:9" ht="15" customHeight="1" thickBot="1">
      <c r="A38" s="336"/>
      <c r="B38" s="67" t="s">
        <v>68</v>
      </c>
      <c r="C38" s="68"/>
      <c r="D38" s="68"/>
      <c r="E38" s="68"/>
      <c r="F38" s="68">
        <v>1</v>
      </c>
      <c r="G38" s="68"/>
      <c r="H38" s="69">
        <f t="shared" si="1"/>
        <v>1</v>
      </c>
      <c r="I38" s="344"/>
    </row>
    <row r="39" spans="1:9" ht="12.75">
      <c r="A39" s="335" t="s">
        <v>32</v>
      </c>
      <c r="B39" s="63" t="s">
        <v>69</v>
      </c>
      <c r="C39" s="64"/>
      <c r="D39" s="64"/>
      <c r="E39" s="64"/>
      <c r="F39" s="64"/>
      <c r="G39" s="64"/>
      <c r="H39" s="65">
        <f t="shared" si="1"/>
        <v>0</v>
      </c>
      <c r="I39" s="342">
        <f>SUM(H39:H42)</f>
        <v>0</v>
      </c>
    </row>
    <row r="40" spans="1:9" ht="12.75">
      <c r="A40" s="351"/>
      <c r="B40" s="29" t="s">
        <v>70</v>
      </c>
      <c r="C40" s="32"/>
      <c r="D40" s="32"/>
      <c r="E40" s="32"/>
      <c r="F40" s="32"/>
      <c r="G40" s="32"/>
      <c r="H40" s="27">
        <f t="shared" si="1"/>
        <v>0</v>
      </c>
      <c r="I40" s="345"/>
    </row>
    <row r="41" spans="1:9" ht="26.25">
      <c r="A41" s="352"/>
      <c r="B41" s="286" t="s">
        <v>222</v>
      </c>
      <c r="C41" s="234"/>
      <c r="D41" s="234"/>
      <c r="E41" s="234"/>
      <c r="F41" s="234"/>
      <c r="G41" s="234"/>
      <c r="H41" s="157">
        <f t="shared" si="1"/>
        <v>0</v>
      </c>
      <c r="I41" s="346"/>
    </row>
    <row r="42" spans="1:9" ht="13.5" thickBot="1">
      <c r="A42" s="336"/>
      <c r="B42" s="67" t="s">
        <v>71</v>
      </c>
      <c r="C42" s="68"/>
      <c r="D42" s="68"/>
      <c r="E42" s="68"/>
      <c r="F42" s="68"/>
      <c r="G42" s="68"/>
      <c r="H42" s="69">
        <f aca="true" t="shared" si="2" ref="H42:H52">SUM(C42:G42)</f>
        <v>0</v>
      </c>
      <c r="I42" s="344"/>
    </row>
    <row r="43" spans="1:9" ht="12.75">
      <c r="A43" s="353" t="s">
        <v>215</v>
      </c>
      <c r="B43" s="63" t="s">
        <v>72</v>
      </c>
      <c r="C43" s="64">
        <v>2</v>
      </c>
      <c r="D43" s="64"/>
      <c r="E43" s="64">
        <v>1</v>
      </c>
      <c r="F43" s="64">
        <v>1</v>
      </c>
      <c r="G43" s="64"/>
      <c r="H43" s="65">
        <f t="shared" si="2"/>
        <v>4</v>
      </c>
      <c r="I43" s="355">
        <f>SUM(H43:H47)</f>
        <v>11</v>
      </c>
    </row>
    <row r="44" spans="1:9" ht="12.75">
      <c r="A44" s="341"/>
      <c r="B44" s="29" t="s">
        <v>116</v>
      </c>
      <c r="C44" s="27"/>
      <c r="D44" s="27"/>
      <c r="E44" s="27"/>
      <c r="F44" s="27"/>
      <c r="G44" s="27"/>
      <c r="H44" s="27">
        <f t="shared" si="2"/>
        <v>0</v>
      </c>
      <c r="I44" s="343"/>
    </row>
    <row r="45" spans="1:9" ht="26.25">
      <c r="A45" s="341"/>
      <c r="B45" s="72" t="s">
        <v>180</v>
      </c>
      <c r="C45" s="73">
        <v>1</v>
      </c>
      <c r="D45" s="73"/>
      <c r="E45" s="73">
        <v>1</v>
      </c>
      <c r="F45" s="73"/>
      <c r="G45" s="73"/>
      <c r="H45" s="59">
        <f t="shared" si="2"/>
        <v>2</v>
      </c>
      <c r="I45" s="343"/>
    </row>
    <row r="46" spans="1:9" ht="39">
      <c r="A46" s="341"/>
      <c r="B46" s="72" t="s">
        <v>123</v>
      </c>
      <c r="C46" s="73">
        <v>2</v>
      </c>
      <c r="D46" s="73">
        <v>1</v>
      </c>
      <c r="E46" s="73">
        <v>1</v>
      </c>
      <c r="F46" s="73">
        <v>1</v>
      </c>
      <c r="G46" s="73"/>
      <c r="H46" s="59">
        <f t="shared" si="2"/>
        <v>5</v>
      </c>
      <c r="I46" s="343"/>
    </row>
    <row r="47" spans="1:9" ht="39.75" thickBot="1">
      <c r="A47" s="354"/>
      <c r="B47" s="173" t="s">
        <v>183</v>
      </c>
      <c r="C47" s="131"/>
      <c r="D47" s="131"/>
      <c r="E47" s="131"/>
      <c r="F47" s="131"/>
      <c r="G47" s="131"/>
      <c r="H47" s="132">
        <f t="shared" si="2"/>
        <v>0</v>
      </c>
      <c r="I47" s="350"/>
    </row>
    <row r="48" spans="1:9" ht="12.75">
      <c r="A48" s="353" t="s">
        <v>11</v>
      </c>
      <c r="B48" s="74" t="s">
        <v>161</v>
      </c>
      <c r="C48" s="76"/>
      <c r="D48" s="76">
        <v>1</v>
      </c>
      <c r="E48" s="76"/>
      <c r="F48" s="76"/>
      <c r="G48" s="76"/>
      <c r="H48" s="76">
        <f t="shared" si="2"/>
        <v>1</v>
      </c>
      <c r="I48" s="342">
        <f>SUM(H48:H50)</f>
        <v>1</v>
      </c>
    </row>
    <row r="49" spans="1:9" ht="12.75">
      <c r="A49" s="341"/>
      <c r="B49" s="173" t="s">
        <v>209</v>
      </c>
      <c r="C49" s="134"/>
      <c r="D49" s="134"/>
      <c r="E49" s="134"/>
      <c r="F49" s="134"/>
      <c r="G49" s="134"/>
      <c r="H49" s="134">
        <f t="shared" si="2"/>
        <v>0</v>
      </c>
      <c r="I49" s="346"/>
    </row>
    <row r="50" spans="1:9" ht="27" thickBot="1">
      <c r="A50" s="354"/>
      <c r="B50" s="282" t="s">
        <v>134</v>
      </c>
      <c r="C50" s="152"/>
      <c r="D50" s="152"/>
      <c r="E50" s="152"/>
      <c r="F50" s="152"/>
      <c r="G50" s="152"/>
      <c r="H50" s="153">
        <f t="shared" si="2"/>
        <v>0</v>
      </c>
      <c r="I50" s="344"/>
    </row>
    <row r="51" spans="1:9" ht="12.75">
      <c r="A51" s="335" t="s">
        <v>12</v>
      </c>
      <c r="B51" s="63" t="s">
        <v>73</v>
      </c>
      <c r="C51" s="64">
        <v>2</v>
      </c>
      <c r="D51" s="64">
        <v>3</v>
      </c>
      <c r="E51" s="64"/>
      <c r="F51" s="64"/>
      <c r="G51" s="64"/>
      <c r="H51" s="65">
        <f t="shared" si="2"/>
        <v>5</v>
      </c>
      <c r="I51" s="342">
        <f>SUM(H51:H52)</f>
        <v>5</v>
      </c>
    </row>
    <row r="52" spans="1:9" ht="27" thickBot="1">
      <c r="A52" s="336"/>
      <c r="B52" s="282" t="s">
        <v>115</v>
      </c>
      <c r="C52" s="152"/>
      <c r="D52" s="152"/>
      <c r="E52" s="152"/>
      <c r="F52" s="152"/>
      <c r="G52" s="152"/>
      <c r="H52" s="153">
        <f t="shared" si="2"/>
        <v>0</v>
      </c>
      <c r="I52" s="344"/>
    </row>
    <row r="53" spans="1:9" ht="13.5" thickBot="1">
      <c r="A53" s="349" t="s">
        <v>13</v>
      </c>
      <c r="B53" s="350"/>
      <c r="C53" s="93">
        <f aca="true" t="shared" si="3" ref="C53:I53">SUM(C5:C52)</f>
        <v>24</v>
      </c>
      <c r="D53" s="93">
        <f t="shared" si="3"/>
        <v>22</v>
      </c>
      <c r="E53" s="93">
        <f t="shared" si="3"/>
        <v>12</v>
      </c>
      <c r="F53" s="93">
        <f t="shared" si="3"/>
        <v>19</v>
      </c>
      <c r="G53" s="93">
        <f t="shared" si="3"/>
        <v>13</v>
      </c>
      <c r="H53" s="93">
        <f t="shared" si="3"/>
        <v>90</v>
      </c>
      <c r="I53" s="94">
        <f t="shared" si="3"/>
        <v>90</v>
      </c>
    </row>
    <row r="67" ht="12.75">
      <c r="D67" t="s">
        <v>185</v>
      </c>
    </row>
  </sheetData>
  <sheetProtection/>
  <mergeCells count="33">
    <mergeCell ref="A2:I2"/>
    <mergeCell ref="I16:I17"/>
    <mergeCell ref="A1:I1"/>
    <mergeCell ref="A3:B4"/>
    <mergeCell ref="C3:G3"/>
    <mergeCell ref="H3:H4"/>
    <mergeCell ref="I3:I4"/>
    <mergeCell ref="A26:A27"/>
    <mergeCell ref="I26:I27"/>
    <mergeCell ref="I43:I47"/>
    <mergeCell ref="A14:A15"/>
    <mergeCell ref="I14:I15"/>
    <mergeCell ref="A16:A17"/>
    <mergeCell ref="A19:A25"/>
    <mergeCell ref="I19:I25"/>
    <mergeCell ref="A53:B53"/>
    <mergeCell ref="A36:A38"/>
    <mergeCell ref="I36:I38"/>
    <mergeCell ref="A39:A42"/>
    <mergeCell ref="I39:I42"/>
    <mergeCell ref="A6:A8"/>
    <mergeCell ref="I6:I8"/>
    <mergeCell ref="A10:A13"/>
    <mergeCell ref="I10:I13"/>
    <mergeCell ref="I34:I35"/>
    <mergeCell ref="A51:A52"/>
    <mergeCell ref="I51:I52"/>
    <mergeCell ref="A28:A33"/>
    <mergeCell ref="I28:I33"/>
    <mergeCell ref="A34:A35"/>
    <mergeCell ref="A43:A47"/>
    <mergeCell ref="A48:A50"/>
    <mergeCell ref="I48:I5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63"/>
  <sheetViews>
    <sheetView view="pageBreakPreview" zoomScaleSheetLayoutView="100" zoomScalePageLayoutView="0" workbookViewId="0" topLeftCell="A1">
      <pane xSplit="9" topLeftCell="J1" activePane="topRight" state="frozen"/>
      <selection pane="topLeft" activeCell="A1" sqref="A1"/>
      <selection pane="topRight" activeCell="F69" sqref="F69"/>
    </sheetView>
  </sheetViews>
  <sheetFormatPr defaultColWidth="9.00390625" defaultRowHeight="12.75"/>
  <cols>
    <col min="1" max="1" width="19.50390625" style="0" customWidth="1"/>
    <col min="2" max="2" width="48.00390625" style="0" customWidth="1"/>
    <col min="3" max="7" width="5.50390625" style="0" customWidth="1"/>
    <col min="8" max="8" width="7.50390625" style="0" customWidth="1"/>
    <col min="9" max="9" width="8.50390625" style="0" customWidth="1"/>
    <col min="10" max="10" width="1.4921875" style="0" customWidth="1"/>
    <col min="11" max="13" width="3.50390625" style="109" customWidth="1"/>
    <col min="14" max="35" width="3.50390625" style="2" customWidth="1"/>
    <col min="36" max="45" width="3.50390625" style="0" customWidth="1"/>
    <col min="46" max="80" width="4.50390625" style="0" customWidth="1"/>
  </cols>
  <sheetData>
    <row r="1" spans="1:80" ht="44.25" customHeight="1" thickBot="1">
      <c r="A1" s="420" t="s">
        <v>246</v>
      </c>
      <c r="B1" s="421"/>
      <c r="C1" s="421"/>
      <c r="D1" s="421"/>
      <c r="E1" s="421"/>
      <c r="F1" s="421"/>
      <c r="G1" s="421"/>
      <c r="H1" s="421"/>
      <c r="I1" s="421"/>
      <c r="K1" s="418" t="s">
        <v>142</v>
      </c>
      <c r="L1" s="419"/>
      <c r="M1" s="419"/>
      <c r="N1" s="419"/>
      <c r="O1" s="427"/>
      <c r="P1" s="419" t="s">
        <v>143</v>
      </c>
      <c r="Q1" s="419"/>
      <c r="R1" s="419"/>
      <c r="S1" s="419"/>
      <c r="T1" s="427"/>
      <c r="U1" s="418" t="s">
        <v>144</v>
      </c>
      <c r="V1" s="419"/>
      <c r="W1" s="419"/>
      <c r="X1" s="419"/>
      <c r="Y1" s="427"/>
      <c r="Z1" s="428" t="s">
        <v>191</v>
      </c>
      <c r="AA1" s="419"/>
      <c r="AB1" s="419"/>
      <c r="AC1" s="419"/>
      <c r="AD1" s="419"/>
      <c r="AE1" s="418" t="s">
        <v>145</v>
      </c>
      <c r="AF1" s="419"/>
      <c r="AG1" s="419"/>
      <c r="AH1" s="419"/>
      <c r="AI1" s="427"/>
      <c r="AJ1" s="418" t="s">
        <v>146</v>
      </c>
      <c r="AK1" s="419"/>
      <c r="AL1" s="419"/>
      <c r="AM1" s="419"/>
      <c r="AN1" s="427"/>
      <c r="AO1" s="419" t="s">
        <v>212</v>
      </c>
      <c r="AP1" s="419"/>
      <c r="AQ1" s="419"/>
      <c r="AR1" s="419"/>
      <c r="AS1" s="419"/>
      <c r="AT1" s="418" t="s">
        <v>147</v>
      </c>
      <c r="AU1" s="419"/>
      <c r="AV1" s="419"/>
      <c r="AW1" s="419"/>
      <c r="AX1" s="419"/>
      <c r="AY1" s="418" t="s">
        <v>148</v>
      </c>
      <c r="AZ1" s="419"/>
      <c r="BA1" s="419"/>
      <c r="BB1" s="419"/>
      <c r="BC1" s="427"/>
      <c r="BD1" s="419" t="s">
        <v>149</v>
      </c>
      <c r="BE1" s="419"/>
      <c r="BF1" s="419"/>
      <c r="BG1" s="419"/>
      <c r="BH1" s="427"/>
      <c r="BI1" s="428" t="s">
        <v>190</v>
      </c>
      <c r="BJ1" s="419"/>
      <c r="BK1" s="419"/>
      <c r="BL1" s="419"/>
      <c r="BM1" s="419"/>
      <c r="BN1" s="428" t="s">
        <v>192</v>
      </c>
      <c r="BO1" s="419"/>
      <c r="BP1" s="419"/>
      <c r="BQ1" s="419"/>
      <c r="BR1" s="427"/>
      <c r="BS1" s="418" t="s">
        <v>237</v>
      </c>
      <c r="BT1" s="419"/>
      <c r="BU1" s="419"/>
      <c r="BV1" s="419"/>
      <c r="BW1" s="427"/>
      <c r="BX1" s="418" t="s">
        <v>236</v>
      </c>
      <c r="BY1" s="419"/>
      <c r="BZ1" s="419"/>
      <c r="CA1" s="419"/>
      <c r="CB1" s="427"/>
    </row>
    <row r="2" spans="1:80" ht="12.75">
      <c r="A2" s="347" t="s">
        <v>28</v>
      </c>
      <c r="B2" s="337"/>
      <c r="C2" s="356" t="s">
        <v>16</v>
      </c>
      <c r="D2" s="356"/>
      <c r="E2" s="356"/>
      <c r="F2" s="356"/>
      <c r="G2" s="356"/>
      <c r="H2" s="337" t="s">
        <v>1</v>
      </c>
      <c r="I2" s="357" t="s">
        <v>2</v>
      </c>
      <c r="K2" s="429" t="s">
        <v>16</v>
      </c>
      <c r="L2" s="430"/>
      <c r="M2" s="430"/>
      <c r="N2" s="430"/>
      <c r="O2" s="431"/>
      <c r="P2" s="430" t="s">
        <v>16</v>
      </c>
      <c r="Q2" s="430"/>
      <c r="R2" s="430"/>
      <c r="S2" s="430"/>
      <c r="T2" s="431"/>
      <c r="U2" s="430" t="s">
        <v>16</v>
      </c>
      <c r="V2" s="430"/>
      <c r="W2" s="430"/>
      <c r="X2" s="430"/>
      <c r="Y2" s="430"/>
      <c r="Z2" s="429" t="s">
        <v>16</v>
      </c>
      <c r="AA2" s="430"/>
      <c r="AB2" s="430"/>
      <c r="AC2" s="430"/>
      <c r="AD2" s="430"/>
      <c r="AE2" s="429" t="s">
        <v>16</v>
      </c>
      <c r="AF2" s="430"/>
      <c r="AG2" s="430"/>
      <c r="AH2" s="430"/>
      <c r="AI2" s="431"/>
      <c r="AJ2" s="429" t="s">
        <v>16</v>
      </c>
      <c r="AK2" s="430"/>
      <c r="AL2" s="430"/>
      <c r="AM2" s="430"/>
      <c r="AN2" s="431"/>
      <c r="AO2" s="430" t="s">
        <v>16</v>
      </c>
      <c r="AP2" s="430"/>
      <c r="AQ2" s="430"/>
      <c r="AR2" s="430"/>
      <c r="AS2" s="431"/>
      <c r="AT2" s="429" t="s">
        <v>16</v>
      </c>
      <c r="AU2" s="430"/>
      <c r="AV2" s="430"/>
      <c r="AW2" s="430"/>
      <c r="AX2" s="431"/>
      <c r="AY2" s="429" t="s">
        <v>16</v>
      </c>
      <c r="AZ2" s="430"/>
      <c r="BA2" s="430"/>
      <c r="BB2" s="430"/>
      <c r="BC2" s="431"/>
      <c r="BD2" s="430" t="s">
        <v>16</v>
      </c>
      <c r="BE2" s="430"/>
      <c r="BF2" s="430"/>
      <c r="BG2" s="430"/>
      <c r="BH2" s="430"/>
      <c r="BI2" s="429" t="s">
        <v>16</v>
      </c>
      <c r="BJ2" s="430"/>
      <c r="BK2" s="430"/>
      <c r="BL2" s="430"/>
      <c r="BM2" s="430"/>
      <c r="BN2" s="429" t="s">
        <v>16</v>
      </c>
      <c r="BO2" s="430"/>
      <c r="BP2" s="430"/>
      <c r="BQ2" s="430"/>
      <c r="BR2" s="431"/>
      <c r="BS2" s="429" t="s">
        <v>16</v>
      </c>
      <c r="BT2" s="430"/>
      <c r="BU2" s="430"/>
      <c r="BV2" s="430"/>
      <c r="BW2" s="431"/>
      <c r="BX2" s="429" t="s">
        <v>16</v>
      </c>
      <c r="BY2" s="430"/>
      <c r="BZ2" s="430"/>
      <c r="CA2" s="430"/>
      <c r="CB2" s="431"/>
    </row>
    <row r="3" spans="1:80" ht="13.5" thickBot="1">
      <c r="A3" s="348"/>
      <c r="B3" s="338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338"/>
      <c r="I3" s="358"/>
      <c r="K3" s="175">
        <v>1</v>
      </c>
      <c r="L3" s="110">
        <v>2</v>
      </c>
      <c r="M3" s="110">
        <v>3</v>
      </c>
      <c r="N3" s="110">
        <v>4</v>
      </c>
      <c r="O3" s="111">
        <v>5</v>
      </c>
      <c r="P3" s="174">
        <v>1</v>
      </c>
      <c r="Q3" s="110">
        <v>2</v>
      </c>
      <c r="R3" s="110">
        <v>3</v>
      </c>
      <c r="S3" s="110">
        <v>4</v>
      </c>
      <c r="T3" s="111">
        <v>5</v>
      </c>
      <c r="U3" s="174">
        <v>1</v>
      </c>
      <c r="V3" s="110">
        <v>2</v>
      </c>
      <c r="W3" s="110">
        <v>3</v>
      </c>
      <c r="X3" s="110">
        <v>4</v>
      </c>
      <c r="Y3" s="139">
        <v>5</v>
      </c>
      <c r="Z3" s="175">
        <v>1</v>
      </c>
      <c r="AA3" s="110">
        <v>2</v>
      </c>
      <c r="AB3" s="110">
        <v>3</v>
      </c>
      <c r="AC3" s="110">
        <v>4</v>
      </c>
      <c r="AD3" s="139">
        <v>5</v>
      </c>
      <c r="AE3" s="175">
        <v>1</v>
      </c>
      <c r="AF3" s="110">
        <v>2</v>
      </c>
      <c r="AG3" s="110">
        <v>3</v>
      </c>
      <c r="AH3" s="110">
        <v>4</v>
      </c>
      <c r="AI3" s="111">
        <v>5</v>
      </c>
      <c r="AJ3" s="175">
        <v>1</v>
      </c>
      <c r="AK3" s="110">
        <v>2</v>
      </c>
      <c r="AL3" s="110">
        <v>3</v>
      </c>
      <c r="AM3" s="110">
        <v>4</v>
      </c>
      <c r="AN3" s="111">
        <v>5</v>
      </c>
      <c r="AO3" s="174">
        <v>1</v>
      </c>
      <c r="AP3" s="110">
        <v>2</v>
      </c>
      <c r="AQ3" s="110">
        <v>3</v>
      </c>
      <c r="AR3" s="110">
        <v>4</v>
      </c>
      <c r="AS3" s="139">
        <v>5</v>
      </c>
      <c r="AT3" s="175">
        <v>1</v>
      </c>
      <c r="AU3" s="110">
        <v>2</v>
      </c>
      <c r="AV3" s="110">
        <v>3</v>
      </c>
      <c r="AW3" s="110">
        <v>4</v>
      </c>
      <c r="AX3" s="139">
        <v>5</v>
      </c>
      <c r="AY3" s="175">
        <v>1</v>
      </c>
      <c r="AZ3" s="110">
        <v>2</v>
      </c>
      <c r="BA3" s="110">
        <v>3</v>
      </c>
      <c r="BB3" s="110">
        <v>4</v>
      </c>
      <c r="BC3" s="111">
        <v>5</v>
      </c>
      <c r="BD3" s="174">
        <v>1</v>
      </c>
      <c r="BE3" s="110">
        <v>2</v>
      </c>
      <c r="BF3" s="110">
        <v>3</v>
      </c>
      <c r="BG3" s="110">
        <v>4</v>
      </c>
      <c r="BH3" s="139">
        <v>5</v>
      </c>
      <c r="BI3" s="175">
        <v>1</v>
      </c>
      <c r="BJ3" s="110">
        <v>2</v>
      </c>
      <c r="BK3" s="110">
        <v>3</v>
      </c>
      <c r="BL3" s="110">
        <v>4</v>
      </c>
      <c r="BM3" s="139">
        <v>5</v>
      </c>
      <c r="BN3" s="175">
        <v>1</v>
      </c>
      <c r="BO3" s="110">
        <v>2</v>
      </c>
      <c r="BP3" s="110">
        <v>3</v>
      </c>
      <c r="BQ3" s="110">
        <v>4</v>
      </c>
      <c r="BR3" s="111">
        <v>5</v>
      </c>
      <c r="BS3" s="175">
        <v>1</v>
      </c>
      <c r="BT3" s="110">
        <v>2</v>
      </c>
      <c r="BU3" s="110">
        <v>3</v>
      </c>
      <c r="BV3" s="110">
        <v>4</v>
      </c>
      <c r="BW3" s="111">
        <v>5</v>
      </c>
      <c r="BX3" s="175">
        <v>1</v>
      </c>
      <c r="BY3" s="110">
        <v>2</v>
      </c>
      <c r="BZ3" s="110">
        <v>3</v>
      </c>
      <c r="CA3" s="110">
        <v>4</v>
      </c>
      <c r="CB3" s="111">
        <v>5</v>
      </c>
    </row>
    <row r="4" spans="1:80" ht="30" customHeight="1" thickBot="1">
      <c r="A4" s="62" t="s">
        <v>3</v>
      </c>
      <c r="B4" s="84" t="s">
        <v>110</v>
      </c>
      <c r="C4" s="177"/>
      <c r="D4" s="177"/>
      <c r="E4" s="102">
        <v>1</v>
      </c>
      <c r="F4" s="85"/>
      <c r="G4" s="85"/>
      <c r="H4" s="86">
        <f>SUM(C4:G4)</f>
        <v>1</v>
      </c>
      <c r="I4" s="317">
        <f>SUM(H4:H4)</f>
        <v>1</v>
      </c>
      <c r="K4" s="255"/>
      <c r="L4" s="113"/>
      <c r="M4" s="110">
        <v>1</v>
      </c>
      <c r="N4" s="110"/>
      <c r="O4" s="111"/>
      <c r="P4" s="118"/>
      <c r="Q4" s="118"/>
      <c r="R4" s="110"/>
      <c r="S4" s="110"/>
      <c r="T4" s="111"/>
      <c r="U4" s="112"/>
      <c r="V4" s="110"/>
      <c r="W4" s="110"/>
      <c r="X4" s="110"/>
      <c r="Y4" s="111"/>
      <c r="Z4" s="140"/>
      <c r="AA4" s="110"/>
      <c r="AB4" s="110"/>
      <c r="AC4" s="110"/>
      <c r="AD4" s="140"/>
      <c r="AE4" s="112"/>
      <c r="AF4" s="110"/>
      <c r="AG4" s="110"/>
      <c r="AH4" s="110"/>
      <c r="AI4" s="111"/>
      <c r="AJ4" s="262"/>
      <c r="AK4" s="110"/>
      <c r="AL4" s="110"/>
      <c r="AM4" s="110"/>
      <c r="AN4" s="111"/>
      <c r="AO4" s="140"/>
      <c r="AP4" s="110"/>
      <c r="AQ4" s="110"/>
      <c r="AR4" s="110"/>
      <c r="AS4" s="140"/>
      <c r="AT4" s="112"/>
      <c r="AU4" s="110"/>
      <c r="AV4" s="110"/>
      <c r="AW4" s="110"/>
      <c r="AX4" s="139"/>
      <c r="AY4" s="112"/>
      <c r="AZ4" s="110"/>
      <c r="BA4" s="110"/>
      <c r="BB4" s="110"/>
      <c r="BC4" s="111"/>
      <c r="BD4" s="118"/>
      <c r="BE4" s="110"/>
      <c r="BF4" s="110"/>
      <c r="BG4" s="110"/>
      <c r="BH4" s="111"/>
      <c r="BI4" s="113"/>
      <c r="BJ4" s="121"/>
      <c r="BK4" s="121"/>
      <c r="BL4" s="121"/>
      <c r="BM4" s="139"/>
      <c r="BN4" s="141"/>
      <c r="BO4" s="110"/>
      <c r="BP4" s="110"/>
      <c r="BQ4" s="110"/>
      <c r="BR4" s="142"/>
      <c r="BS4" s="112"/>
      <c r="BT4" s="110"/>
      <c r="BU4" s="110"/>
      <c r="BV4" s="110"/>
      <c r="BW4" s="111"/>
      <c r="BX4" s="112"/>
      <c r="BY4" s="110"/>
      <c r="BZ4" s="110"/>
      <c r="CA4" s="110"/>
      <c r="CB4" s="111"/>
    </row>
    <row r="5" spans="1:80" ht="25.5">
      <c r="A5" s="335" t="s">
        <v>4</v>
      </c>
      <c r="B5" s="63" t="s">
        <v>111</v>
      </c>
      <c r="C5" s="64"/>
      <c r="D5" s="64"/>
      <c r="E5" s="64">
        <v>1</v>
      </c>
      <c r="F5" s="64"/>
      <c r="G5" s="64"/>
      <c r="H5" s="65">
        <f aca="true" t="shared" si="0" ref="H5:H58">SUM(C5:G5)</f>
        <v>1</v>
      </c>
      <c r="I5" s="342">
        <f>SUM(H5:H7)</f>
        <v>1</v>
      </c>
      <c r="K5" s="141"/>
      <c r="L5" s="110"/>
      <c r="M5" s="110">
        <v>1</v>
      </c>
      <c r="N5" s="110"/>
      <c r="O5" s="111"/>
      <c r="P5" s="118"/>
      <c r="Q5" s="118"/>
      <c r="R5" s="110"/>
      <c r="S5" s="110"/>
      <c r="T5" s="111"/>
      <c r="U5" s="112"/>
      <c r="V5" s="110"/>
      <c r="W5" s="110"/>
      <c r="X5" s="110"/>
      <c r="Y5" s="111"/>
      <c r="Z5" s="140"/>
      <c r="AA5" s="110"/>
      <c r="AB5" s="110"/>
      <c r="AC5" s="110"/>
      <c r="AD5" s="140"/>
      <c r="AE5" s="112"/>
      <c r="AF5" s="110"/>
      <c r="AG5" s="110"/>
      <c r="AH5" s="110"/>
      <c r="AI5" s="111"/>
      <c r="AJ5" s="262"/>
      <c r="AK5" s="110"/>
      <c r="AL5" s="110"/>
      <c r="AM5" s="110"/>
      <c r="AN5" s="111"/>
      <c r="AO5" s="140"/>
      <c r="AP5" s="110"/>
      <c r="AQ5" s="110"/>
      <c r="AR5" s="110"/>
      <c r="AS5" s="140"/>
      <c r="AT5" s="112"/>
      <c r="AU5" s="110"/>
      <c r="AV5" s="110"/>
      <c r="AW5" s="110"/>
      <c r="AX5" s="139"/>
      <c r="AY5" s="112"/>
      <c r="AZ5" s="110"/>
      <c r="BA5" s="110"/>
      <c r="BB5" s="110"/>
      <c r="BC5" s="111"/>
      <c r="BD5" s="118"/>
      <c r="BE5" s="110"/>
      <c r="BF5" s="110"/>
      <c r="BG5" s="110"/>
      <c r="BH5" s="111"/>
      <c r="BI5" s="140"/>
      <c r="BJ5" s="110"/>
      <c r="BK5" s="110"/>
      <c r="BL5" s="110"/>
      <c r="BM5" s="139"/>
      <c r="BN5" s="141"/>
      <c r="BO5" s="110"/>
      <c r="BP5" s="110"/>
      <c r="BQ5" s="110"/>
      <c r="BR5" s="142"/>
      <c r="BS5" s="112"/>
      <c r="BT5" s="110"/>
      <c r="BU5" s="110"/>
      <c r="BV5" s="110"/>
      <c r="BW5" s="111"/>
      <c r="BX5" s="112"/>
      <c r="BY5" s="110"/>
      <c r="BZ5" s="110"/>
      <c r="CA5" s="110"/>
      <c r="CB5" s="111"/>
    </row>
    <row r="6" spans="1:80" ht="38.25">
      <c r="A6" s="341"/>
      <c r="B6" s="318" t="s">
        <v>220</v>
      </c>
      <c r="C6" s="32"/>
      <c r="D6" s="32"/>
      <c r="E6" s="32"/>
      <c r="F6" s="32"/>
      <c r="G6" s="32"/>
      <c r="H6" s="27">
        <f t="shared" si="0"/>
        <v>0</v>
      </c>
      <c r="I6" s="343"/>
      <c r="K6" s="141"/>
      <c r="L6" s="110"/>
      <c r="M6" s="110"/>
      <c r="N6" s="110"/>
      <c r="O6" s="111"/>
      <c r="P6" s="118"/>
      <c r="Q6" s="118"/>
      <c r="R6" s="110"/>
      <c r="S6" s="110"/>
      <c r="T6" s="111"/>
      <c r="U6" s="112"/>
      <c r="V6" s="110"/>
      <c r="W6" s="110"/>
      <c r="X6" s="110"/>
      <c r="Y6" s="111"/>
      <c r="Z6" s="140"/>
      <c r="AA6" s="110"/>
      <c r="AB6" s="110"/>
      <c r="AC6" s="110"/>
      <c r="AD6" s="140"/>
      <c r="AE6" s="112"/>
      <c r="AF6" s="110"/>
      <c r="AG6" s="110"/>
      <c r="AH6" s="110"/>
      <c r="AI6" s="111"/>
      <c r="AJ6" s="262"/>
      <c r="AK6" s="110"/>
      <c r="AL6" s="110"/>
      <c r="AM6" s="110"/>
      <c r="AN6" s="111"/>
      <c r="AO6" s="140"/>
      <c r="AP6" s="110"/>
      <c r="AQ6" s="110"/>
      <c r="AR6" s="110"/>
      <c r="AS6" s="140"/>
      <c r="AT6" s="112"/>
      <c r="AU6" s="110"/>
      <c r="AV6" s="110"/>
      <c r="AW6" s="110"/>
      <c r="AX6" s="139"/>
      <c r="AY6" s="112"/>
      <c r="AZ6" s="110"/>
      <c r="BA6" s="110"/>
      <c r="BB6" s="110"/>
      <c r="BC6" s="111"/>
      <c r="BD6" s="118"/>
      <c r="BE6" s="110"/>
      <c r="BF6" s="110"/>
      <c r="BG6" s="110"/>
      <c r="BH6" s="111"/>
      <c r="BI6" s="140"/>
      <c r="BJ6" s="110"/>
      <c r="BK6" s="110"/>
      <c r="BL6" s="110"/>
      <c r="BM6" s="139"/>
      <c r="BN6" s="141"/>
      <c r="BO6" s="110"/>
      <c r="BP6" s="110"/>
      <c r="BQ6" s="110"/>
      <c r="BR6" s="142"/>
      <c r="BS6" s="112"/>
      <c r="BT6" s="110"/>
      <c r="BU6" s="110"/>
      <c r="BV6" s="110"/>
      <c r="BW6" s="111"/>
      <c r="BX6" s="112"/>
      <c r="BY6" s="110"/>
      <c r="BZ6" s="110"/>
      <c r="CA6" s="110"/>
      <c r="CB6" s="111"/>
    </row>
    <row r="7" spans="1:80" ht="39" thickBot="1">
      <c r="A7" s="336"/>
      <c r="B7" s="284" t="s">
        <v>174</v>
      </c>
      <c r="C7" s="68"/>
      <c r="D7" s="68"/>
      <c r="E7" s="68"/>
      <c r="F7" s="68"/>
      <c r="G7" s="68"/>
      <c r="H7" s="69">
        <f t="shared" si="0"/>
        <v>0</v>
      </c>
      <c r="I7" s="344"/>
      <c r="K7" s="141"/>
      <c r="L7" s="110"/>
      <c r="M7" s="110"/>
      <c r="N7" s="110"/>
      <c r="O7" s="111"/>
      <c r="P7" s="118"/>
      <c r="Q7" s="118"/>
      <c r="R7" s="110"/>
      <c r="S7" s="110"/>
      <c r="T7" s="111"/>
      <c r="U7" s="112"/>
      <c r="V7" s="110"/>
      <c r="W7" s="110"/>
      <c r="X7" s="110"/>
      <c r="Y7" s="111"/>
      <c r="Z7" s="140"/>
      <c r="AA7" s="110"/>
      <c r="AB7" s="110"/>
      <c r="AC7" s="110"/>
      <c r="AD7" s="140"/>
      <c r="AE7" s="112"/>
      <c r="AF7" s="110"/>
      <c r="AG7" s="110"/>
      <c r="AH7" s="110"/>
      <c r="AI7" s="111"/>
      <c r="AJ7" s="262"/>
      <c r="AK7" s="110"/>
      <c r="AL7" s="110"/>
      <c r="AM7" s="110"/>
      <c r="AN7" s="111"/>
      <c r="AO7" s="140"/>
      <c r="AP7" s="110"/>
      <c r="AQ7" s="110"/>
      <c r="AR7" s="110"/>
      <c r="AS7" s="140"/>
      <c r="AT7" s="112"/>
      <c r="AU7" s="110"/>
      <c r="AV7" s="110"/>
      <c r="AW7" s="110"/>
      <c r="AX7" s="139"/>
      <c r="AY7" s="112"/>
      <c r="AZ7" s="110"/>
      <c r="BA7" s="110"/>
      <c r="BB7" s="110"/>
      <c r="BC7" s="111"/>
      <c r="BD7" s="118"/>
      <c r="BE7" s="110"/>
      <c r="BF7" s="110"/>
      <c r="BG7" s="110"/>
      <c r="BH7" s="111"/>
      <c r="BI7" s="140"/>
      <c r="BJ7" s="110"/>
      <c r="BK7" s="110"/>
      <c r="BL7" s="110"/>
      <c r="BM7" s="139"/>
      <c r="BN7" s="141"/>
      <c r="BO7" s="110"/>
      <c r="BP7" s="110"/>
      <c r="BQ7" s="110"/>
      <c r="BR7" s="142"/>
      <c r="BS7" s="112"/>
      <c r="BT7" s="110"/>
      <c r="BU7" s="110"/>
      <c r="BV7" s="110"/>
      <c r="BW7" s="111"/>
      <c r="BX7" s="112"/>
      <c r="BY7" s="110"/>
      <c r="BZ7" s="110"/>
      <c r="CA7" s="110"/>
      <c r="CB7" s="111"/>
    </row>
    <row r="8" spans="1:80" ht="13.5" thickBot="1">
      <c r="A8" s="79" t="s">
        <v>5</v>
      </c>
      <c r="B8" s="80" t="s">
        <v>55</v>
      </c>
      <c r="C8" s="81"/>
      <c r="D8" s="81"/>
      <c r="E8" s="81">
        <v>1</v>
      </c>
      <c r="F8" s="81"/>
      <c r="G8" s="81"/>
      <c r="H8" s="82">
        <f t="shared" si="0"/>
        <v>1</v>
      </c>
      <c r="I8" s="83">
        <f>SUM(H8:H8)</f>
        <v>1</v>
      </c>
      <c r="K8" s="141"/>
      <c r="L8" s="110"/>
      <c r="M8" s="110">
        <v>1</v>
      </c>
      <c r="N8" s="110"/>
      <c r="O8" s="111"/>
      <c r="P8" s="118"/>
      <c r="Q8" s="118"/>
      <c r="R8" s="110"/>
      <c r="S8" s="110"/>
      <c r="T8" s="111"/>
      <c r="U8" s="112"/>
      <c r="V8" s="110"/>
      <c r="W8" s="110"/>
      <c r="X8" s="110"/>
      <c r="Y8" s="111"/>
      <c r="Z8" s="140"/>
      <c r="AA8" s="110"/>
      <c r="AB8" s="110"/>
      <c r="AC8" s="110"/>
      <c r="AD8" s="140"/>
      <c r="AE8" s="112"/>
      <c r="AF8" s="110"/>
      <c r="AG8" s="110"/>
      <c r="AH8" s="110"/>
      <c r="AI8" s="111"/>
      <c r="AJ8" s="262"/>
      <c r="AK8" s="110"/>
      <c r="AL8" s="110"/>
      <c r="AM8" s="110"/>
      <c r="AN8" s="111"/>
      <c r="AO8" s="140"/>
      <c r="AP8" s="110"/>
      <c r="AQ8" s="110"/>
      <c r="AR8" s="110"/>
      <c r="AS8" s="140"/>
      <c r="AT8" s="112"/>
      <c r="AU8" s="110"/>
      <c r="AV8" s="110"/>
      <c r="AW8" s="110"/>
      <c r="AX8" s="139"/>
      <c r="AY8" s="112"/>
      <c r="AZ8" s="110"/>
      <c r="BA8" s="110"/>
      <c r="BB8" s="110"/>
      <c r="BC8" s="111"/>
      <c r="BD8" s="118"/>
      <c r="BE8" s="110"/>
      <c r="BF8" s="110"/>
      <c r="BG8" s="110"/>
      <c r="BH8" s="111"/>
      <c r="BI8" s="140"/>
      <c r="BJ8" s="110"/>
      <c r="BK8" s="110"/>
      <c r="BL8" s="110"/>
      <c r="BM8" s="139"/>
      <c r="BN8" s="141"/>
      <c r="BO8" s="110"/>
      <c r="BP8" s="110"/>
      <c r="BQ8" s="110"/>
      <c r="BR8" s="142"/>
      <c r="BS8" s="112"/>
      <c r="BT8" s="110"/>
      <c r="BU8" s="110"/>
      <c r="BV8" s="110"/>
      <c r="BW8" s="111"/>
      <c r="BX8" s="112"/>
      <c r="BY8" s="110"/>
      <c r="BZ8" s="110"/>
      <c r="CA8" s="110"/>
      <c r="CB8" s="111"/>
    </row>
    <row r="9" spans="1:80" ht="12.75">
      <c r="A9" s="353" t="s">
        <v>6</v>
      </c>
      <c r="B9" s="84" t="s">
        <v>56</v>
      </c>
      <c r="C9" s="170">
        <v>2</v>
      </c>
      <c r="D9" s="85"/>
      <c r="E9" s="85"/>
      <c r="F9" s="85">
        <v>1</v>
      </c>
      <c r="G9" s="85"/>
      <c r="H9" s="86">
        <f t="shared" si="0"/>
        <v>3</v>
      </c>
      <c r="I9" s="359">
        <f>SUM(H9:H12)</f>
        <v>26</v>
      </c>
      <c r="K9" s="186"/>
      <c r="L9" s="181"/>
      <c r="M9" s="181"/>
      <c r="N9" s="181">
        <v>1</v>
      </c>
      <c r="O9" s="182"/>
      <c r="P9" s="183"/>
      <c r="Q9" s="183"/>
      <c r="R9" s="183"/>
      <c r="S9" s="181"/>
      <c r="T9" s="182"/>
      <c r="U9" s="180"/>
      <c r="V9" s="181"/>
      <c r="W9" s="181"/>
      <c r="X9" s="181"/>
      <c r="Y9" s="182"/>
      <c r="Z9" s="184"/>
      <c r="AA9" s="181"/>
      <c r="AB9" s="181"/>
      <c r="AC9" s="181"/>
      <c r="AD9" s="184"/>
      <c r="AE9" s="180"/>
      <c r="AF9" s="181"/>
      <c r="AG9" s="181"/>
      <c r="AH9" s="181"/>
      <c r="AI9" s="182"/>
      <c r="AJ9" s="188">
        <v>2</v>
      </c>
      <c r="AK9" s="181"/>
      <c r="AL9" s="181"/>
      <c r="AM9" s="181"/>
      <c r="AN9" s="182"/>
      <c r="AO9" s="184"/>
      <c r="AP9" s="181"/>
      <c r="AQ9" s="181"/>
      <c r="AR9" s="181"/>
      <c r="AS9" s="184"/>
      <c r="AT9" s="180"/>
      <c r="AU9" s="181"/>
      <c r="AV9" s="181"/>
      <c r="AW9" s="181"/>
      <c r="AX9" s="185"/>
      <c r="AY9" s="180"/>
      <c r="AZ9" s="181"/>
      <c r="BA9" s="181"/>
      <c r="BB9" s="181"/>
      <c r="BC9" s="182"/>
      <c r="BD9" s="183"/>
      <c r="BE9" s="181"/>
      <c r="BF9" s="181"/>
      <c r="BG9" s="181"/>
      <c r="BH9" s="182"/>
      <c r="BI9" s="184"/>
      <c r="BJ9" s="181"/>
      <c r="BK9" s="181"/>
      <c r="BL9" s="181"/>
      <c r="BM9" s="185"/>
      <c r="BN9" s="186"/>
      <c r="BO9" s="181"/>
      <c r="BP9" s="181"/>
      <c r="BQ9" s="181"/>
      <c r="BR9" s="187"/>
      <c r="BS9" s="180"/>
      <c r="BT9" s="181"/>
      <c r="BU9" s="181"/>
      <c r="BV9" s="181"/>
      <c r="BW9" s="182"/>
      <c r="BX9" s="180"/>
      <c r="BY9" s="181"/>
      <c r="BZ9" s="181"/>
      <c r="CA9" s="181"/>
      <c r="CB9" s="182"/>
    </row>
    <row r="10" spans="1:80" ht="12.75">
      <c r="A10" s="341"/>
      <c r="B10" s="29" t="s">
        <v>76</v>
      </c>
      <c r="C10" s="32"/>
      <c r="D10" s="32">
        <v>1</v>
      </c>
      <c r="E10" s="32"/>
      <c r="F10" s="32">
        <v>1</v>
      </c>
      <c r="G10" s="32"/>
      <c r="H10" s="27">
        <f>SUM(C10:G10)</f>
        <v>2</v>
      </c>
      <c r="I10" s="360"/>
      <c r="K10" s="186"/>
      <c r="L10" s="181">
        <v>1</v>
      </c>
      <c r="M10" s="181"/>
      <c r="N10" s="181">
        <v>1</v>
      </c>
      <c r="O10" s="182"/>
      <c r="P10" s="183"/>
      <c r="Q10" s="183"/>
      <c r="R10" s="183"/>
      <c r="S10" s="181"/>
      <c r="T10" s="182"/>
      <c r="U10" s="180"/>
      <c r="V10" s="181"/>
      <c r="W10" s="181"/>
      <c r="X10" s="181"/>
      <c r="Y10" s="182"/>
      <c r="Z10" s="184"/>
      <c r="AA10" s="181"/>
      <c r="AB10" s="181"/>
      <c r="AC10" s="181"/>
      <c r="AD10" s="184"/>
      <c r="AE10" s="180"/>
      <c r="AF10" s="181"/>
      <c r="AG10" s="181"/>
      <c r="AH10" s="181"/>
      <c r="AI10" s="182"/>
      <c r="AJ10" s="262"/>
      <c r="AK10" s="181"/>
      <c r="AL10" s="181"/>
      <c r="AM10" s="181"/>
      <c r="AN10" s="182"/>
      <c r="AO10" s="184"/>
      <c r="AP10" s="181"/>
      <c r="AQ10" s="181"/>
      <c r="AR10" s="181"/>
      <c r="AS10" s="184"/>
      <c r="AT10" s="180"/>
      <c r="AU10" s="181"/>
      <c r="AV10" s="181"/>
      <c r="AW10" s="181"/>
      <c r="AX10" s="185"/>
      <c r="AY10" s="180"/>
      <c r="AZ10" s="181"/>
      <c r="BA10" s="181"/>
      <c r="BB10" s="181"/>
      <c r="BC10" s="182"/>
      <c r="BD10" s="183"/>
      <c r="BE10" s="181"/>
      <c r="BF10" s="181"/>
      <c r="BG10" s="181"/>
      <c r="BH10" s="182"/>
      <c r="BI10" s="184"/>
      <c r="BJ10" s="181"/>
      <c r="BK10" s="181"/>
      <c r="BL10" s="181"/>
      <c r="BM10" s="185"/>
      <c r="BN10" s="186"/>
      <c r="BO10" s="181"/>
      <c r="BP10" s="181"/>
      <c r="BQ10" s="181"/>
      <c r="BR10" s="187"/>
      <c r="BS10" s="180"/>
      <c r="BT10" s="181"/>
      <c r="BU10" s="181"/>
      <c r="BV10" s="181"/>
      <c r="BW10" s="182"/>
      <c r="BX10" s="180"/>
      <c r="BY10" s="181"/>
      <c r="BZ10" s="181"/>
      <c r="CA10" s="181"/>
      <c r="CB10" s="182"/>
    </row>
    <row r="11" spans="1:80" ht="25.5">
      <c r="A11" s="341"/>
      <c r="B11" s="283" t="s">
        <v>194</v>
      </c>
      <c r="C11" s="170">
        <v>17</v>
      </c>
      <c r="D11" s="170">
        <v>4</v>
      </c>
      <c r="E11" s="32"/>
      <c r="F11" s="32"/>
      <c r="G11" s="32"/>
      <c r="H11" s="27">
        <f t="shared" si="0"/>
        <v>21</v>
      </c>
      <c r="I11" s="360"/>
      <c r="K11" s="186"/>
      <c r="L11" s="181"/>
      <c r="M11" s="181"/>
      <c r="N11" s="181"/>
      <c r="O11" s="182"/>
      <c r="P11" s="183"/>
      <c r="Q11" s="183"/>
      <c r="R11" s="183"/>
      <c r="S11" s="181"/>
      <c r="T11" s="182"/>
      <c r="U11" s="180"/>
      <c r="V11" s="181"/>
      <c r="W11" s="181"/>
      <c r="X11" s="181"/>
      <c r="Y11" s="182"/>
      <c r="Z11" s="184"/>
      <c r="AA11" s="181"/>
      <c r="AB11" s="181"/>
      <c r="AC11" s="181"/>
      <c r="AD11" s="184"/>
      <c r="AE11" s="180"/>
      <c r="AF11" s="181"/>
      <c r="AG11" s="181"/>
      <c r="AH11" s="181"/>
      <c r="AI11" s="182"/>
      <c r="AJ11" s="188">
        <v>17</v>
      </c>
      <c r="AK11" s="188">
        <v>4</v>
      </c>
      <c r="AL11" s="181"/>
      <c r="AM11" s="181"/>
      <c r="AN11" s="182"/>
      <c r="AO11" s="184"/>
      <c r="AP11" s="181"/>
      <c r="AQ11" s="181"/>
      <c r="AR11" s="181"/>
      <c r="AS11" s="184"/>
      <c r="AT11" s="180"/>
      <c r="AU11" s="181"/>
      <c r="AV11" s="181"/>
      <c r="AW11" s="181"/>
      <c r="AX11" s="185"/>
      <c r="AY11" s="180"/>
      <c r="AZ11" s="181"/>
      <c r="BA11" s="181"/>
      <c r="BB11" s="181"/>
      <c r="BC11" s="182"/>
      <c r="BD11" s="183"/>
      <c r="BE11" s="181"/>
      <c r="BF11" s="181"/>
      <c r="BG11" s="181"/>
      <c r="BH11" s="182"/>
      <c r="BI11" s="184"/>
      <c r="BJ11" s="181"/>
      <c r="BK11" s="181"/>
      <c r="BL11" s="181"/>
      <c r="BM11" s="185"/>
      <c r="BN11" s="186"/>
      <c r="BO11" s="181"/>
      <c r="BP11" s="181"/>
      <c r="BQ11" s="181"/>
      <c r="BR11" s="187"/>
      <c r="BS11" s="180"/>
      <c r="BT11" s="181"/>
      <c r="BU11" s="181"/>
      <c r="BV11" s="181"/>
      <c r="BW11" s="182"/>
      <c r="BX11" s="180"/>
      <c r="BY11" s="181"/>
      <c r="BZ11" s="181"/>
      <c r="CA11" s="181"/>
      <c r="CB11" s="182"/>
    </row>
    <row r="12" spans="1:80" ht="13.5" thickBot="1">
      <c r="A12" s="354"/>
      <c r="B12" s="101" t="s">
        <v>204</v>
      </c>
      <c r="C12" s="102"/>
      <c r="D12" s="102"/>
      <c r="E12" s="102"/>
      <c r="F12" s="102"/>
      <c r="G12" s="102"/>
      <c r="H12" s="59">
        <f>SUM(C12:G12)</f>
        <v>0</v>
      </c>
      <c r="I12" s="361"/>
      <c r="K12" s="186"/>
      <c r="L12" s="181"/>
      <c r="M12" s="181"/>
      <c r="N12" s="181"/>
      <c r="O12" s="182"/>
      <c r="P12" s="183"/>
      <c r="Q12" s="183"/>
      <c r="R12" s="183"/>
      <c r="S12" s="181"/>
      <c r="T12" s="182"/>
      <c r="U12" s="180"/>
      <c r="V12" s="181"/>
      <c r="W12" s="181"/>
      <c r="X12" s="181"/>
      <c r="Y12" s="182"/>
      <c r="Z12" s="184"/>
      <c r="AA12" s="181"/>
      <c r="AB12" s="181"/>
      <c r="AC12" s="181"/>
      <c r="AD12" s="184"/>
      <c r="AE12" s="180"/>
      <c r="AF12" s="181"/>
      <c r="AG12" s="181"/>
      <c r="AH12" s="181"/>
      <c r="AI12" s="182"/>
      <c r="AJ12" s="262"/>
      <c r="AK12" s="181"/>
      <c r="AL12" s="181"/>
      <c r="AM12" s="181"/>
      <c r="AN12" s="182"/>
      <c r="AO12" s="184"/>
      <c r="AP12" s="181"/>
      <c r="AQ12" s="181"/>
      <c r="AR12" s="181"/>
      <c r="AS12" s="184"/>
      <c r="AT12" s="180"/>
      <c r="AU12" s="181"/>
      <c r="AV12" s="181"/>
      <c r="AW12" s="181"/>
      <c r="AX12" s="185"/>
      <c r="AY12" s="180"/>
      <c r="AZ12" s="181"/>
      <c r="BA12" s="181"/>
      <c r="BB12" s="181"/>
      <c r="BC12" s="182"/>
      <c r="BD12" s="183"/>
      <c r="BE12" s="181"/>
      <c r="BF12" s="181"/>
      <c r="BG12" s="181"/>
      <c r="BH12" s="182"/>
      <c r="BI12" s="184"/>
      <c r="BJ12" s="181"/>
      <c r="BK12" s="181"/>
      <c r="BL12" s="181"/>
      <c r="BM12" s="185"/>
      <c r="BN12" s="186"/>
      <c r="BO12" s="181"/>
      <c r="BP12" s="181"/>
      <c r="BQ12" s="181"/>
      <c r="BR12" s="187"/>
      <c r="BS12" s="180"/>
      <c r="BT12" s="181"/>
      <c r="BU12" s="181"/>
      <c r="BV12" s="181"/>
      <c r="BW12" s="182"/>
      <c r="BX12" s="180"/>
      <c r="BY12" s="181"/>
      <c r="BZ12" s="181"/>
      <c r="CA12" s="181"/>
      <c r="CB12" s="182"/>
    </row>
    <row r="13" spans="1:80" ht="12.75">
      <c r="A13" s="353" t="s">
        <v>7</v>
      </c>
      <c r="B13" s="63" t="s">
        <v>58</v>
      </c>
      <c r="C13" s="169">
        <v>1</v>
      </c>
      <c r="D13" s="169">
        <v>2</v>
      </c>
      <c r="E13" s="253"/>
      <c r="F13" s="64"/>
      <c r="G13" s="278"/>
      <c r="H13" s="65">
        <f t="shared" si="0"/>
        <v>3</v>
      </c>
      <c r="I13" s="355">
        <f>SUM(H13:H14)</f>
        <v>3</v>
      </c>
      <c r="K13" s="256"/>
      <c r="L13" s="188">
        <v>1</v>
      </c>
      <c r="M13" s="181"/>
      <c r="N13" s="181"/>
      <c r="O13" s="182"/>
      <c r="P13" s="197"/>
      <c r="Q13" s="181"/>
      <c r="R13" s="183"/>
      <c r="S13" s="181"/>
      <c r="T13" s="182"/>
      <c r="U13" s="180"/>
      <c r="V13" s="181"/>
      <c r="W13" s="181"/>
      <c r="X13" s="181"/>
      <c r="Y13" s="182"/>
      <c r="Z13" s="184"/>
      <c r="AA13" s="229"/>
      <c r="AB13" s="181"/>
      <c r="AC13" s="181"/>
      <c r="AD13" s="184"/>
      <c r="AE13" s="180"/>
      <c r="AF13" s="181"/>
      <c r="AG13" s="181"/>
      <c r="AH13" s="181"/>
      <c r="AI13" s="182"/>
      <c r="AJ13" s="188">
        <v>1</v>
      </c>
      <c r="AK13" s="188">
        <v>1</v>
      </c>
      <c r="AL13" s="181"/>
      <c r="AM13" s="181"/>
      <c r="AN13" s="182"/>
      <c r="AO13" s="184"/>
      <c r="AP13" s="181"/>
      <c r="AQ13" s="181"/>
      <c r="AR13" s="181"/>
      <c r="AS13" s="184"/>
      <c r="AT13" s="180"/>
      <c r="AU13" s="181"/>
      <c r="AV13" s="181"/>
      <c r="AW13" s="181"/>
      <c r="AX13" s="185"/>
      <c r="AY13" s="180"/>
      <c r="AZ13" s="181"/>
      <c r="BA13" s="181"/>
      <c r="BB13" s="181"/>
      <c r="BC13" s="182"/>
      <c r="BD13" s="183"/>
      <c r="BE13" s="181"/>
      <c r="BF13" s="181"/>
      <c r="BG13" s="181"/>
      <c r="BH13" s="182"/>
      <c r="BI13" s="184"/>
      <c r="BJ13" s="181"/>
      <c r="BK13" s="181"/>
      <c r="BL13" s="181"/>
      <c r="BM13" s="185"/>
      <c r="BN13" s="186"/>
      <c r="BO13" s="181"/>
      <c r="BP13" s="181"/>
      <c r="BQ13" s="181"/>
      <c r="BR13" s="187"/>
      <c r="BS13" s="180"/>
      <c r="BT13" s="181"/>
      <c r="BU13" s="181"/>
      <c r="BV13" s="181"/>
      <c r="BW13" s="182"/>
      <c r="BX13" s="180"/>
      <c r="BY13" s="181"/>
      <c r="BZ13" s="181"/>
      <c r="CA13" s="181"/>
      <c r="CB13" s="182"/>
    </row>
    <row r="14" spans="1:80" ht="26.25" thickBot="1">
      <c r="A14" s="354"/>
      <c r="B14" s="305" t="s">
        <v>223</v>
      </c>
      <c r="C14" s="254"/>
      <c r="D14" s="254"/>
      <c r="E14" s="254"/>
      <c r="F14" s="102"/>
      <c r="G14" s="1"/>
      <c r="H14" s="103">
        <f t="shared" si="0"/>
        <v>0</v>
      </c>
      <c r="I14" s="350"/>
      <c r="K14" s="256"/>
      <c r="L14" s="188"/>
      <c r="M14" s="181"/>
      <c r="N14" s="181"/>
      <c r="O14" s="182"/>
      <c r="P14" s="180"/>
      <c r="Q14" s="197"/>
      <c r="R14" s="183"/>
      <c r="S14" s="183"/>
      <c r="T14" s="182"/>
      <c r="U14" s="180"/>
      <c r="V14" s="181"/>
      <c r="W14" s="181"/>
      <c r="X14" s="181"/>
      <c r="Y14" s="182"/>
      <c r="Z14" s="224"/>
      <c r="AA14" s="229"/>
      <c r="AB14" s="181"/>
      <c r="AC14" s="181"/>
      <c r="AD14" s="184"/>
      <c r="AE14" s="180"/>
      <c r="AF14" s="181"/>
      <c r="AG14" s="181"/>
      <c r="AH14" s="181"/>
      <c r="AI14" s="182"/>
      <c r="AJ14" s="262"/>
      <c r="AK14" s="188"/>
      <c r="AL14" s="181"/>
      <c r="AM14" s="181"/>
      <c r="AN14" s="182"/>
      <c r="AO14" s="184"/>
      <c r="AP14" s="181"/>
      <c r="AQ14" s="181"/>
      <c r="AR14" s="181"/>
      <c r="AS14" s="184"/>
      <c r="AT14" s="180"/>
      <c r="AU14" s="181"/>
      <c r="AV14" s="181"/>
      <c r="AW14" s="181"/>
      <c r="AX14" s="185"/>
      <c r="AY14" s="180"/>
      <c r="AZ14" s="181"/>
      <c r="BA14" s="181"/>
      <c r="BB14" s="181"/>
      <c r="BC14" s="182"/>
      <c r="BD14" s="183"/>
      <c r="BE14" s="181"/>
      <c r="BF14" s="181"/>
      <c r="BG14" s="181"/>
      <c r="BH14" s="182"/>
      <c r="BI14" s="184"/>
      <c r="BJ14" s="181"/>
      <c r="BK14" s="181"/>
      <c r="BL14" s="181"/>
      <c r="BM14" s="185"/>
      <c r="BN14" s="186"/>
      <c r="BO14" s="181"/>
      <c r="BP14" s="181"/>
      <c r="BQ14" s="181"/>
      <c r="BR14" s="187"/>
      <c r="BS14" s="180"/>
      <c r="BT14" s="181"/>
      <c r="BU14" s="181"/>
      <c r="BV14" s="181"/>
      <c r="BW14" s="182"/>
      <c r="BX14" s="180"/>
      <c r="BY14" s="181"/>
      <c r="BZ14" s="181"/>
      <c r="CA14" s="181"/>
      <c r="CB14" s="182"/>
    </row>
    <row r="15" spans="1:80" ht="12.75" customHeight="1">
      <c r="A15" s="353" t="s">
        <v>8</v>
      </c>
      <c r="B15" s="411" t="s">
        <v>59</v>
      </c>
      <c r="C15" s="64"/>
      <c r="D15" s="64"/>
      <c r="E15" s="143">
        <v>1</v>
      </c>
      <c r="F15" s="65"/>
      <c r="G15" s="64"/>
      <c r="H15" s="65">
        <f>SUM(C15:G15)</f>
        <v>1</v>
      </c>
      <c r="I15" s="359">
        <f>SUM(H15:H19)</f>
        <v>21</v>
      </c>
      <c r="K15" s="257"/>
      <c r="L15" s="189"/>
      <c r="M15" s="189">
        <v>1</v>
      </c>
      <c r="N15" s="181"/>
      <c r="O15" s="182"/>
      <c r="P15" s="183"/>
      <c r="Q15" s="181"/>
      <c r="R15" s="229"/>
      <c r="S15" s="190"/>
      <c r="T15" s="182"/>
      <c r="U15" s="180"/>
      <c r="V15" s="181"/>
      <c r="W15" s="181"/>
      <c r="X15" s="181"/>
      <c r="Y15" s="182"/>
      <c r="Z15" s="184"/>
      <c r="AA15" s="181"/>
      <c r="AB15" s="181"/>
      <c r="AC15" s="181"/>
      <c r="AD15" s="184"/>
      <c r="AE15" s="180"/>
      <c r="AF15" s="181"/>
      <c r="AG15" s="181"/>
      <c r="AH15" s="181"/>
      <c r="AI15" s="182"/>
      <c r="AJ15" s="262"/>
      <c r="AK15" s="181"/>
      <c r="AL15" s="181"/>
      <c r="AM15" s="181"/>
      <c r="AN15" s="182"/>
      <c r="AO15" s="184"/>
      <c r="AP15" s="181"/>
      <c r="AQ15" s="181"/>
      <c r="AR15" s="181"/>
      <c r="AS15" s="184"/>
      <c r="AT15" s="180"/>
      <c r="AU15" s="181"/>
      <c r="AV15" s="181"/>
      <c r="AW15" s="181"/>
      <c r="AX15" s="185"/>
      <c r="AY15" s="180"/>
      <c r="AZ15" s="181"/>
      <c r="BA15" s="181"/>
      <c r="BB15" s="181"/>
      <c r="BC15" s="182"/>
      <c r="BD15" s="183"/>
      <c r="BE15" s="181"/>
      <c r="BF15" s="181"/>
      <c r="BG15" s="181"/>
      <c r="BH15" s="182"/>
      <c r="BI15" s="184"/>
      <c r="BJ15" s="181"/>
      <c r="BK15" s="181"/>
      <c r="BL15" s="181"/>
      <c r="BM15" s="185"/>
      <c r="BN15" s="186"/>
      <c r="BO15" s="181"/>
      <c r="BP15" s="181"/>
      <c r="BQ15" s="181"/>
      <c r="BR15" s="187"/>
      <c r="BS15" s="180"/>
      <c r="BT15" s="181"/>
      <c r="BU15" s="181"/>
      <c r="BV15" s="181"/>
      <c r="BW15" s="182"/>
      <c r="BX15" s="180"/>
      <c r="BY15" s="181"/>
      <c r="BZ15" s="181"/>
      <c r="CA15" s="181"/>
      <c r="CB15" s="182"/>
    </row>
    <row r="16" spans="1:80" ht="12.75">
      <c r="A16" s="341"/>
      <c r="B16" s="412"/>
      <c r="C16" s="32"/>
      <c r="D16" s="316"/>
      <c r="E16" s="32"/>
      <c r="F16" s="270">
        <v>1</v>
      </c>
      <c r="G16" s="32"/>
      <c r="H16" s="27">
        <f t="shared" si="0"/>
        <v>1</v>
      </c>
      <c r="I16" s="360"/>
      <c r="K16" s="257"/>
      <c r="L16" s="189"/>
      <c r="M16" s="189"/>
      <c r="N16" s="181"/>
      <c r="O16" s="182"/>
      <c r="P16" s="183"/>
      <c r="Q16" s="183"/>
      <c r="R16" s="269"/>
      <c r="S16" s="190"/>
      <c r="T16" s="182"/>
      <c r="U16" s="180"/>
      <c r="V16" s="181"/>
      <c r="W16" s="181"/>
      <c r="X16" s="181"/>
      <c r="Y16" s="182"/>
      <c r="Z16" s="184"/>
      <c r="AA16" s="181"/>
      <c r="AB16" s="181"/>
      <c r="AC16" s="181"/>
      <c r="AD16" s="184"/>
      <c r="AE16" s="200"/>
      <c r="AF16" s="181"/>
      <c r="AG16" s="181"/>
      <c r="AH16" s="181"/>
      <c r="AI16" s="182"/>
      <c r="AJ16" s="262"/>
      <c r="AK16" s="188"/>
      <c r="AL16" s="181"/>
      <c r="AM16" s="188">
        <v>1</v>
      </c>
      <c r="AN16" s="182"/>
      <c r="AO16" s="184"/>
      <c r="AP16" s="181"/>
      <c r="AQ16" s="181"/>
      <c r="AR16" s="181"/>
      <c r="AS16" s="184"/>
      <c r="AT16" s="180"/>
      <c r="AU16" s="181"/>
      <c r="AV16" s="181"/>
      <c r="AW16" s="181"/>
      <c r="AX16" s="185"/>
      <c r="AY16" s="180"/>
      <c r="AZ16" s="181"/>
      <c r="BA16" s="181"/>
      <c r="BB16" s="181"/>
      <c r="BC16" s="182"/>
      <c r="BD16" s="183"/>
      <c r="BE16" s="181"/>
      <c r="BF16" s="181"/>
      <c r="BG16" s="181"/>
      <c r="BH16" s="182"/>
      <c r="BI16" s="184"/>
      <c r="BJ16" s="181"/>
      <c r="BK16" s="181"/>
      <c r="BL16" s="181"/>
      <c r="BM16" s="185"/>
      <c r="BN16" s="186"/>
      <c r="BO16" s="181"/>
      <c r="BP16" s="181"/>
      <c r="BQ16" s="181"/>
      <c r="BR16" s="187"/>
      <c r="BS16" s="180"/>
      <c r="BT16" s="181"/>
      <c r="BU16" s="181"/>
      <c r="BV16" s="181"/>
      <c r="BW16" s="182"/>
      <c r="BX16" s="180"/>
      <c r="BY16" s="181"/>
      <c r="BZ16" s="181"/>
      <c r="CA16" s="181"/>
      <c r="CB16" s="182"/>
    </row>
    <row r="17" spans="1:80" s="144" customFormat="1" ht="12.75">
      <c r="A17" s="341"/>
      <c r="B17" s="413"/>
      <c r="C17" s="179"/>
      <c r="D17" s="170">
        <v>2</v>
      </c>
      <c r="E17" s="32">
        <v>2</v>
      </c>
      <c r="F17" s="27">
        <v>1</v>
      </c>
      <c r="G17" s="32"/>
      <c r="H17" s="27">
        <f t="shared" si="0"/>
        <v>5</v>
      </c>
      <c r="I17" s="360"/>
      <c r="K17" s="186"/>
      <c r="L17" s="181"/>
      <c r="M17" s="181">
        <v>1</v>
      </c>
      <c r="N17" s="181">
        <v>1</v>
      </c>
      <c r="O17" s="182"/>
      <c r="P17" s="183"/>
      <c r="Q17" s="183"/>
      <c r="R17" s="183"/>
      <c r="S17" s="181"/>
      <c r="T17" s="182"/>
      <c r="U17" s="180"/>
      <c r="V17" s="181"/>
      <c r="W17" s="181"/>
      <c r="X17" s="181"/>
      <c r="Y17" s="182"/>
      <c r="Z17" s="184"/>
      <c r="AA17" s="181"/>
      <c r="AB17" s="181"/>
      <c r="AC17" s="181"/>
      <c r="AD17" s="184"/>
      <c r="AE17" s="263"/>
      <c r="AF17" s="188"/>
      <c r="AG17" s="181"/>
      <c r="AH17" s="181"/>
      <c r="AI17" s="182"/>
      <c r="AJ17" s="263"/>
      <c r="AK17" s="188">
        <v>2</v>
      </c>
      <c r="AL17" s="181"/>
      <c r="AM17" s="181"/>
      <c r="AN17" s="182"/>
      <c r="AO17" s="184"/>
      <c r="AP17" s="181"/>
      <c r="AQ17" s="181"/>
      <c r="AR17" s="181"/>
      <c r="AS17" s="184"/>
      <c r="AT17" s="180"/>
      <c r="AU17" s="181"/>
      <c r="AV17" s="181"/>
      <c r="AW17" s="181"/>
      <c r="AX17" s="185"/>
      <c r="AY17" s="180"/>
      <c r="AZ17" s="181"/>
      <c r="BA17" s="181"/>
      <c r="BB17" s="181"/>
      <c r="BC17" s="182"/>
      <c r="BD17" s="183"/>
      <c r="BE17" s="181"/>
      <c r="BF17" s="181"/>
      <c r="BG17" s="181"/>
      <c r="BH17" s="182"/>
      <c r="BI17" s="184"/>
      <c r="BJ17" s="181"/>
      <c r="BK17" s="181"/>
      <c r="BL17" s="181"/>
      <c r="BM17" s="185"/>
      <c r="BN17" s="186"/>
      <c r="BO17" s="181"/>
      <c r="BP17" s="181">
        <v>1</v>
      </c>
      <c r="BQ17" s="181"/>
      <c r="BR17" s="187"/>
      <c r="BS17" s="180"/>
      <c r="BT17" s="181"/>
      <c r="BU17" s="181"/>
      <c r="BV17" s="181"/>
      <c r="BW17" s="182"/>
      <c r="BX17" s="180"/>
      <c r="BY17" s="181"/>
      <c r="BZ17" s="181"/>
      <c r="CA17" s="181"/>
      <c r="CB17" s="182"/>
    </row>
    <row r="18" spans="1:80" s="144" customFormat="1" ht="12.75">
      <c r="A18" s="341"/>
      <c r="B18" s="414" t="s">
        <v>221</v>
      </c>
      <c r="C18" s="170">
        <v>13</v>
      </c>
      <c r="D18" s="179"/>
      <c r="E18" s="32"/>
      <c r="F18" s="27"/>
      <c r="G18" s="32"/>
      <c r="H18" s="27">
        <f t="shared" si="0"/>
        <v>13</v>
      </c>
      <c r="I18" s="360"/>
      <c r="K18" s="186"/>
      <c r="L18" s="181"/>
      <c r="M18" s="181"/>
      <c r="N18" s="181"/>
      <c r="O18" s="182"/>
      <c r="P18" s="183"/>
      <c r="Q18" s="183"/>
      <c r="R18" s="183"/>
      <c r="S18" s="181"/>
      <c r="T18" s="182"/>
      <c r="U18" s="180"/>
      <c r="V18" s="181"/>
      <c r="W18" s="181"/>
      <c r="X18" s="181"/>
      <c r="Y18" s="182"/>
      <c r="Z18" s="184"/>
      <c r="AA18" s="181"/>
      <c r="AB18" s="181"/>
      <c r="AC18" s="181"/>
      <c r="AD18" s="184"/>
      <c r="AE18" s="263"/>
      <c r="AF18" s="188"/>
      <c r="AG18" s="181"/>
      <c r="AH18" s="181"/>
      <c r="AI18" s="182"/>
      <c r="AJ18" s="188">
        <v>13</v>
      </c>
      <c r="AK18" s="188"/>
      <c r="AL18" s="181"/>
      <c r="AM18" s="181"/>
      <c r="AN18" s="182"/>
      <c r="AO18" s="184"/>
      <c r="AP18" s="181"/>
      <c r="AQ18" s="181"/>
      <c r="AR18" s="181"/>
      <c r="AS18" s="184"/>
      <c r="AT18" s="180"/>
      <c r="AU18" s="181"/>
      <c r="AV18" s="181"/>
      <c r="AW18" s="181"/>
      <c r="AX18" s="185"/>
      <c r="AY18" s="180"/>
      <c r="AZ18" s="181"/>
      <c r="BA18" s="181"/>
      <c r="BB18" s="181"/>
      <c r="BC18" s="182"/>
      <c r="BD18" s="183"/>
      <c r="BE18" s="181"/>
      <c r="BF18" s="181"/>
      <c r="BG18" s="181"/>
      <c r="BH18" s="182"/>
      <c r="BI18" s="184"/>
      <c r="BJ18" s="181"/>
      <c r="BK18" s="181"/>
      <c r="BL18" s="181"/>
      <c r="BM18" s="185"/>
      <c r="BN18" s="186"/>
      <c r="BO18" s="181"/>
      <c r="BP18" s="181"/>
      <c r="BQ18" s="181"/>
      <c r="BR18" s="187"/>
      <c r="BS18" s="180"/>
      <c r="BT18" s="181"/>
      <c r="BU18" s="181"/>
      <c r="BV18" s="181"/>
      <c r="BW18" s="182"/>
      <c r="BX18" s="180"/>
      <c r="BY18" s="181"/>
      <c r="BZ18" s="181"/>
      <c r="CA18" s="181"/>
      <c r="CB18" s="182"/>
    </row>
    <row r="19" spans="1:80" s="144" customFormat="1" ht="13.5" thickBot="1">
      <c r="A19" s="341"/>
      <c r="B19" s="415"/>
      <c r="C19" s="58">
        <v>1</v>
      </c>
      <c r="D19" s="254"/>
      <c r="E19" s="102"/>
      <c r="F19" s="103"/>
      <c r="G19" s="102"/>
      <c r="H19" s="103">
        <f>SUM(C19:G19)</f>
        <v>1</v>
      </c>
      <c r="I19" s="360"/>
      <c r="K19" s="186">
        <v>1</v>
      </c>
      <c r="L19" s="181"/>
      <c r="M19" s="181"/>
      <c r="N19" s="181"/>
      <c r="O19" s="182"/>
      <c r="P19" s="183"/>
      <c r="Q19" s="183"/>
      <c r="R19" s="183"/>
      <c r="S19" s="181"/>
      <c r="T19" s="182"/>
      <c r="U19" s="180"/>
      <c r="V19" s="181"/>
      <c r="W19" s="181"/>
      <c r="X19" s="181"/>
      <c r="Y19" s="182"/>
      <c r="Z19" s="184"/>
      <c r="AA19" s="181"/>
      <c r="AB19" s="181"/>
      <c r="AC19" s="181"/>
      <c r="AD19" s="184"/>
      <c r="AE19" s="263"/>
      <c r="AF19" s="188"/>
      <c r="AG19" s="181"/>
      <c r="AH19" s="181"/>
      <c r="AI19" s="182"/>
      <c r="AJ19" s="263"/>
      <c r="AK19" s="188"/>
      <c r="AL19" s="181"/>
      <c r="AM19" s="181"/>
      <c r="AN19" s="182"/>
      <c r="AO19" s="184"/>
      <c r="AP19" s="181"/>
      <c r="AQ19" s="181"/>
      <c r="AR19" s="181"/>
      <c r="AS19" s="184"/>
      <c r="AT19" s="180"/>
      <c r="AU19" s="181"/>
      <c r="AV19" s="181"/>
      <c r="AW19" s="181"/>
      <c r="AX19" s="185"/>
      <c r="AY19" s="180"/>
      <c r="AZ19" s="181"/>
      <c r="BA19" s="181"/>
      <c r="BB19" s="181"/>
      <c r="BC19" s="182"/>
      <c r="BD19" s="183"/>
      <c r="BE19" s="181"/>
      <c r="BF19" s="181"/>
      <c r="BG19" s="181"/>
      <c r="BH19" s="182"/>
      <c r="BI19" s="184"/>
      <c r="BJ19" s="181"/>
      <c r="BK19" s="181"/>
      <c r="BL19" s="181"/>
      <c r="BM19" s="185"/>
      <c r="BN19" s="186"/>
      <c r="BO19" s="181"/>
      <c r="BP19" s="181"/>
      <c r="BQ19" s="181"/>
      <c r="BR19" s="187"/>
      <c r="BS19" s="180"/>
      <c r="BT19" s="181"/>
      <c r="BU19" s="181"/>
      <c r="BV19" s="181"/>
      <c r="BW19" s="182"/>
      <c r="BX19" s="180"/>
      <c r="BY19" s="181"/>
      <c r="BZ19" s="181"/>
      <c r="CA19" s="181"/>
      <c r="CB19" s="182"/>
    </row>
    <row r="20" spans="1:80" ht="26.25" thickBot="1">
      <c r="A20" s="79" t="s">
        <v>19</v>
      </c>
      <c r="B20" s="80" t="s">
        <v>119</v>
      </c>
      <c r="C20" s="226">
        <v>1</v>
      </c>
      <c r="D20" s="226">
        <v>2</v>
      </c>
      <c r="E20" s="81"/>
      <c r="F20" s="81"/>
      <c r="G20" s="81"/>
      <c r="H20" s="82">
        <f t="shared" si="0"/>
        <v>3</v>
      </c>
      <c r="I20" s="87">
        <f>SUM(H20:H20)</f>
        <v>3</v>
      </c>
      <c r="K20" s="186"/>
      <c r="L20" s="181"/>
      <c r="M20" s="181"/>
      <c r="N20" s="181"/>
      <c r="O20" s="182"/>
      <c r="P20" s="183"/>
      <c r="Q20" s="183"/>
      <c r="R20" s="181"/>
      <c r="S20" s="181"/>
      <c r="T20" s="182"/>
      <c r="U20" s="180"/>
      <c r="V20" s="181"/>
      <c r="W20" s="181"/>
      <c r="X20" s="181"/>
      <c r="Y20" s="182"/>
      <c r="Z20" s="184"/>
      <c r="AA20" s="181"/>
      <c r="AB20" s="181"/>
      <c r="AC20" s="181"/>
      <c r="AD20" s="184"/>
      <c r="AE20" s="180"/>
      <c r="AF20" s="181"/>
      <c r="AG20" s="181"/>
      <c r="AH20" s="181"/>
      <c r="AI20" s="182"/>
      <c r="AJ20" s="188">
        <v>1</v>
      </c>
      <c r="AK20" s="188">
        <v>2</v>
      </c>
      <c r="AL20" s="181"/>
      <c r="AM20" s="181"/>
      <c r="AN20" s="182"/>
      <c r="AO20" s="184"/>
      <c r="AP20" s="181"/>
      <c r="AQ20" s="181"/>
      <c r="AR20" s="181"/>
      <c r="AS20" s="184"/>
      <c r="AT20" s="180"/>
      <c r="AU20" s="181"/>
      <c r="AV20" s="181"/>
      <c r="AW20" s="181"/>
      <c r="AX20" s="185"/>
      <c r="AY20" s="180"/>
      <c r="AZ20" s="181"/>
      <c r="BA20" s="181"/>
      <c r="BB20" s="181"/>
      <c r="BC20" s="182"/>
      <c r="BD20" s="183"/>
      <c r="BE20" s="181"/>
      <c r="BF20" s="181"/>
      <c r="BG20" s="181"/>
      <c r="BH20" s="182"/>
      <c r="BI20" s="184"/>
      <c r="BJ20" s="181"/>
      <c r="BK20" s="181"/>
      <c r="BL20" s="181"/>
      <c r="BM20" s="185"/>
      <c r="BN20" s="186"/>
      <c r="BO20" s="181"/>
      <c r="BP20" s="181"/>
      <c r="BQ20" s="181"/>
      <c r="BR20" s="187"/>
      <c r="BS20" s="180"/>
      <c r="BT20" s="181"/>
      <c r="BU20" s="181"/>
      <c r="BV20" s="181"/>
      <c r="BW20" s="182"/>
      <c r="BX20" s="180"/>
      <c r="BY20" s="181"/>
      <c r="BZ20" s="181"/>
      <c r="CA20" s="181"/>
      <c r="CB20" s="182"/>
    </row>
    <row r="21" spans="1:80" ht="12.75">
      <c r="A21" s="341" t="s">
        <v>136</v>
      </c>
      <c r="B21" s="72" t="s">
        <v>57</v>
      </c>
      <c r="C21" s="290">
        <v>2</v>
      </c>
      <c r="D21" s="73"/>
      <c r="E21" s="73"/>
      <c r="F21" s="73"/>
      <c r="G21" s="73"/>
      <c r="H21" s="59">
        <f>SUM(C21:G21)</f>
        <v>2</v>
      </c>
      <c r="I21" s="343">
        <f>SUM(H21:H28)</f>
        <v>12</v>
      </c>
      <c r="K21" s="186"/>
      <c r="L21" s="181"/>
      <c r="M21" s="181"/>
      <c r="N21" s="181"/>
      <c r="O21" s="182"/>
      <c r="P21" s="183"/>
      <c r="Q21" s="183"/>
      <c r="R21" s="181"/>
      <c r="S21" s="181"/>
      <c r="T21" s="182"/>
      <c r="U21" s="180"/>
      <c r="V21" s="181"/>
      <c r="W21" s="181"/>
      <c r="X21" s="181"/>
      <c r="Y21" s="182"/>
      <c r="Z21" s="184"/>
      <c r="AA21" s="181"/>
      <c r="AB21" s="181"/>
      <c r="AC21" s="181"/>
      <c r="AD21" s="184"/>
      <c r="AE21" s="180"/>
      <c r="AF21" s="181"/>
      <c r="AG21" s="181"/>
      <c r="AH21" s="181"/>
      <c r="AI21" s="182"/>
      <c r="AJ21" s="188">
        <v>2</v>
      </c>
      <c r="AK21" s="181"/>
      <c r="AL21" s="181"/>
      <c r="AM21" s="181"/>
      <c r="AN21" s="182"/>
      <c r="AO21" s="184"/>
      <c r="AP21" s="181"/>
      <c r="AQ21" s="181"/>
      <c r="AR21" s="181"/>
      <c r="AS21" s="184"/>
      <c r="AT21" s="180"/>
      <c r="AU21" s="181"/>
      <c r="AV21" s="181"/>
      <c r="AW21" s="181"/>
      <c r="AX21" s="185"/>
      <c r="AY21" s="180"/>
      <c r="AZ21" s="181"/>
      <c r="BA21" s="181"/>
      <c r="BB21" s="181"/>
      <c r="BC21" s="182"/>
      <c r="BD21" s="183"/>
      <c r="BE21" s="181"/>
      <c r="BF21" s="181"/>
      <c r="BG21" s="181"/>
      <c r="BH21" s="182"/>
      <c r="BI21" s="184"/>
      <c r="BJ21" s="181"/>
      <c r="BK21" s="181"/>
      <c r="BL21" s="181"/>
      <c r="BM21" s="185"/>
      <c r="BN21" s="186"/>
      <c r="BO21" s="181"/>
      <c r="BP21" s="181"/>
      <c r="BQ21" s="181"/>
      <c r="BR21" s="187"/>
      <c r="BS21" s="180"/>
      <c r="BT21" s="181"/>
      <c r="BU21" s="181"/>
      <c r="BV21" s="181"/>
      <c r="BW21" s="182"/>
      <c r="BX21" s="180"/>
      <c r="BY21" s="181"/>
      <c r="BZ21" s="181"/>
      <c r="CA21" s="181"/>
      <c r="CB21" s="182"/>
    </row>
    <row r="22" spans="1:80" ht="12.75">
      <c r="A22" s="341"/>
      <c r="B22" s="60" t="s">
        <v>77</v>
      </c>
      <c r="C22" s="61"/>
      <c r="D22" s="61"/>
      <c r="E22" s="61"/>
      <c r="F22" s="61">
        <v>1</v>
      </c>
      <c r="G22" s="61"/>
      <c r="H22" s="58">
        <f>SUM(C22:G22)</f>
        <v>1</v>
      </c>
      <c r="I22" s="343"/>
      <c r="K22" s="186"/>
      <c r="L22" s="181"/>
      <c r="M22" s="181"/>
      <c r="N22" s="181">
        <v>1</v>
      </c>
      <c r="O22" s="182"/>
      <c r="P22" s="183"/>
      <c r="Q22" s="183"/>
      <c r="R22" s="183"/>
      <c r="S22" s="181"/>
      <c r="T22" s="182"/>
      <c r="U22" s="180"/>
      <c r="V22" s="181"/>
      <c r="W22" s="181"/>
      <c r="X22" s="181"/>
      <c r="Y22" s="182"/>
      <c r="Z22" s="184"/>
      <c r="AA22" s="181"/>
      <c r="AB22" s="181"/>
      <c r="AC22" s="181"/>
      <c r="AD22" s="184"/>
      <c r="AE22" s="180"/>
      <c r="AF22" s="181"/>
      <c r="AG22" s="181"/>
      <c r="AH22" s="181"/>
      <c r="AI22" s="182"/>
      <c r="AJ22" s="262"/>
      <c r="AK22" s="181"/>
      <c r="AL22" s="181"/>
      <c r="AM22" s="181"/>
      <c r="AN22" s="182"/>
      <c r="AO22" s="184"/>
      <c r="AP22" s="181"/>
      <c r="AQ22" s="181"/>
      <c r="AR22" s="181"/>
      <c r="AS22" s="184"/>
      <c r="AT22" s="180"/>
      <c r="AU22" s="181"/>
      <c r="AV22" s="181"/>
      <c r="AW22" s="181"/>
      <c r="AX22" s="185"/>
      <c r="AY22" s="180"/>
      <c r="AZ22" s="181"/>
      <c r="BA22" s="181"/>
      <c r="BB22" s="181"/>
      <c r="BC22" s="182"/>
      <c r="BD22" s="183"/>
      <c r="BE22" s="181"/>
      <c r="BF22" s="181"/>
      <c r="BG22" s="181"/>
      <c r="BH22" s="182"/>
      <c r="BI22" s="184"/>
      <c r="BJ22" s="181"/>
      <c r="BK22" s="181"/>
      <c r="BL22" s="181"/>
      <c r="BM22" s="185"/>
      <c r="BN22" s="186"/>
      <c r="BO22" s="181"/>
      <c r="BP22" s="181"/>
      <c r="BQ22" s="181"/>
      <c r="BR22" s="187"/>
      <c r="BS22" s="180"/>
      <c r="BT22" s="181"/>
      <c r="BU22" s="181"/>
      <c r="BV22" s="181"/>
      <c r="BW22" s="182"/>
      <c r="BX22" s="180"/>
      <c r="BY22" s="181"/>
      <c r="BZ22" s="181"/>
      <c r="CA22" s="181"/>
      <c r="CB22" s="182"/>
    </row>
    <row r="23" spans="1:80" ht="26.25" customHeight="1">
      <c r="A23" s="341"/>
      <c r="B23" s="295" t="s">
        <v>117</v>
      </c>
      <c r="C23" s="179"/>
      <c r="D23" s="170">
        <v>2</v>
      </c>
      <c r="E23" s="32"/>
      <c r="F23" s="32">
        <v>2</v>
      </c>
      <c r="G23" s="32"/>
      <c r="H23" s="27">
        <f t="shared" si="0"/>
        <v>4</v>
      </c>
      <c r="I23" s="343"/>
      <c r="K23" s="186"/>
      <c r="L23" s="181"/>
      <c r="M23" s="181"/>
      <c r="N23" s="181">
        <v>1</v>
      </c>
      <c r="O23" s="182"/>
      <c r="P23" s="183"/>
      <c r="Q23" s="183"/>
      <c r="R23" s="181"/>
      <c r="S23" s="181"/>
      <c r="T23" s="182"/>
      <c r="U23" s="180"/>
      <c r="V23" s="181"/>
      <c r="W23" s="181"/>
      <c r="X23" s="181"/>
      <c r="Y23" s="182"/>
      <c r="Z23" s="184"/>
      <c r="AA23" s="181"/>
      <c r="AB23" s="181"/>
      <c r="AC23" s="181"/>
      <c r="AD23" s="184"/>
      <c r="AE23" s="180"/>
      <c r="AF23" s="181"/>
      <c r="AG23" s="181"/>
      <c r="AH23" s="181">
        <v>1</v>
      </c>
      <c r="AI23" s="182"/>
      <c r="AJ23" s="262"/>
      <c r="AK23" s="188">
        <v>2</v>
      </c>
      <c r="AL23" s="181"/>
      <c r="AM23" s="181"/>
      <c r="AN23" s="182"/>
      <c r="AO23" s="184"/>
      <c r="AP23" s="181"/>
      <c r="AQ23" s="181"/>
      <c r="AR23" s="181"/>
      <c r="AS23" s="184"/>
      <c r="AT23" s="180"/>
      <c r="AU23" s="181"/>
      <c r="AV23" s="181"/>
      <c r="AW23" s="181"/>
      <c r="AX23" s="185"/>
      <c r="AY23" s="180"/>
      <c r="AZ23" s="181"/>
      <c r="BA23" s="181"/>
      <c r="BB23" s="181"/>
      <c r="BC23" s="182"/>
      <c r="BD23" s="183"/>
      <c r="BE23" s="181"/>
      <c r="BF23" s="181"/>
      <c r="BG23" s="181"/>
      <c r="BH23" s="182"/>
      <c r="BI23" s="184"/>
      <c r="BJ23" s="181"/>
      <c r="BK23" s="181"/>
      <c r="BL23" s="181"/>
      <c r="BM23" s="185"/>
      <c r="BN23" s="186"/>
      <c r="BO23" s="181"/>
      <c r="BP23" s="181"/>
      <c r="BQ23" s="181"/>
      <c r="BR23" s="187"/>
      <c r="BS23" s="180"/>
      <c r="BT23" s="181"/>
      <c r="BU23" s="181"/>
      <c r="BV23" s="181"/>
      <c r="BW23" s="182"/>
      <c r="BX23" s="180"/>
      <c r="BY23" s="181"/>
      <c r="BZ23" s="181"/>
      <c r="CA23" s="181"/>
      <c r="CB23" s="182"/>
    </row>
    <row r="24" spans="1:80" ht="25.5">
      <c r="A24" s="341"/>
      <c r="B24" s="280" t="s">
        <v>118</v>
      </c>
      <c r="C24" s="32"/>
      <c r="D24" s="32"/>
      <c r="E24" s="32"/>
      <c r="F24" s="32"/>
      <c r="G24" s="32"/>
      <c r="H24" s="27">
        <f t="shared" si="0"/>
        <v>0</v>
      </c>
      <c r="I24" s="343"/>
      <c r="K24" s="186"/>
      <c r="L24" s="181"/>
      <c r="M24" s="181"/>
      <c r="N24" s="181"/>
      <c r="O24" s="182"/>
      <c r="P24" s="183"/>
      <c r="Q24" s="183"/>
      <c r="R24" s="181"/>
      <c r="S24" s="181"/>
      <c r="T24" s="182"/>
      <c r="U24" s="180"/>
      <c r="V24" s="181"/>
      <c r="W24" s="181"/>
      <c r="X24" s="181"/>
      <c r="Y24" s="182"/>
      <c r="Z24" s="184"/>
      <c r="AA24" s="181"/>
      <c r="AB24" s="181"/>
      <c r="AC24" s="181"/>
      <c r="AD24" s="184"/>
      <c r="AE24" s="180"/>
      <c r="AF24" s="181"/>
      <c r="AG24" s="181"/>
      <c r="AH24" s="181"/>
      <c r="AI24" s="182"/>
      <c r="AJ24" s="262"/>
      <c r="AK24" s="181"/>
      <c r="AL24" s="181"/>
      <c r="AM24" s="181"/>
      <c r="AN24" s="182"/>
      <c r="AO24" s="184"/>
      <c r="AP24" s="181"/>
      <c r="AQ24" s="181"/>
      <c r="AR24" s="181"/>
      <c r="AS24" s="184"/>
      <c r="AT24" s="180"/>
      <c r="AU24" s="181"/>
      <c r="AV24" s="181"/>
      <c r="AW24" s="181"/>
      <c r="AX24" s="185"/>
      <c r="AY24" s="180"/>
      <c r="AZ24" s="181"/>
      <c r="BA24" s="181"/>
      <c r="BB24" s="181"/>
      <c r="BC24" s="182"/>
      <c r="BD24" s="183"/>
      <c r="BE24" s="181"/>
      <c r="BF24" s="181"/>
      <c r="BG24" s="181"/>
      <c r="BH24" s="182"/>
      <c r="BI24" s="184"/>
      <c r="BJ24" s="181"/>
      <c r="BK24" s="181"/>
      <c r="BL24" s="181"/>
      <c r="BM24" s="185"/>
      <c r="BN24" s="186"/>
      <c r="BO24" s="181"/>
      <c r="BP24" s="181"/>
      <c r="BQ24" s="181"/>
      <c r="BR24" s="187"/>
      <c r="BS24" s="180"/>
      <c r="BT24" s="181"/>
      <c r="BU24" s="181"/>
      <c r="BV24" s="181"/>
      <c r="BW24" s="182"/>
      <c r="BX24" s="180"/>
      <c r="BY24" s="181"/>
      <c r="BZ24" s="181"/>
      <c r="CA24" s="181"/>
      <c r="CB24" s="182"/>
    </row>
    <row r="25" spans="1:80" ht="25.5">
      <c r="A25" s="341"/>
      <c r="B25" s="287" t="s">
        <v>218</v>
      </c>
      <c r="C25" s="61"/>
      <c r="D25" s="61"/>
      <c r="E25" s="61"/>
      <c r="F25" s="61"/>
      <c r="G25" s="61"/>
      <c r="H25" s="27">
        <f t="shared" si="0"/>
        <v>0</v>
      </c>
      <c r="I25" s="343"/>
      <c r="K25" s="186"/>
      <c r="L25" s="181"/>
      <c r="M25" s="181"/>
      <c r="N25" s="181"/>
      <c r="O25" s="182"/>
      <c r="P25" s="183"/>
      <c r="Q25" s="183"/>
      <c r="R25" s="181"/>
      <c r="S25" s="181"/>
      <c r="T25" s="182"/>
      <c r="U25" s="180"/>
      <c r="V25" s="181"/>
      <c r="W25" s="181"/>
      <c r="X25" s="181"/>
      <c r="Y25" s="182"/>
      <c r="Z25" s="184"/>
      <c r="AA25" s="181"/>
      <c r="AB25" s="181"/>
      <c r="AC25" s="181"/>
      <c r="AD25" s="184"/>
      <c r="AE25" s="180"/>
      <c r="AF25" s="181"/>
      <c r="AG25" s="181"/>
      <c r="AH25" s="181"/>
      <c r="AI25" s="182"/>
      <c r="AJ25" s="262"/>
      <c r="AK25" s="181"/>
      <c r="AL25" s="181"/>
      <c r="AM25" s="181"/>
      <c r="AN25" s="182"/>
      <c r="AO25" s="184"/>
      <c r="AP25" s="181"/>
      <c r="AQ25" s="181"/>
      <c r="AR25" s="181"/>
      <c r="AS25" s="184"/>
      <c r="AT25" s="180"/>
      <c r="AU25" s="181"/>
      <c r="AV25" s="181"/>
      <c r="AW25" s="181"/>
      <c r="AX25" s="185"/>
      <c r="AY25" s="180"/>
      <c r="AZ25" s="181"/>
      <c r="BA25" s="181"/>
      <c r="BB25" s="181"/>
      <c r="BC25" s="182"/>
      <c r="BD25" s="183"/>
      <c r="BE25" s="181"/>
      <c r="BF25" s="181"/>
      <c r="BG25" s="181"/>
      <c r="BH25" s="182"/>
      <c r="BI25" s="184"/>
      <c r="BJ25" s="181"/>
      <c r="BK25" s="181"/>
      <c r="BL25" s="181"/>
      <c r="BM25" s="185"/>
      <c r="BN25" s="186"/>
      <c r="BO25" s="181"/>
      <c r="BP25" s="181"/>
      <c r="BQ25" s="181"/>
      <c r="BR25" s="187"/>
      <c r="BS25" s="180"/>
      <c r="BT25" s="181"/>
      <c r="BU25" s="181"/>
      <c r="BV25" s="181"/>
      <c r="BW25" s="182"/>
      <c r="BX25" s="180"/>
      <c r="BY25" s="181"/>
      <c r="BZ25" s="181"/>
      <c r="CA25" s="181"/>
      <c r="CB25" s="182"/>
    </row>
    <row r="26" spans="1:80" ht="25.5">
      <c r="A26" s="341"/>
      <c r="B26" s="60" t="s">
        <v>219</v>
      </c>
      <c r="C26" s="61"/>
      <c r="D26" s="61"/>
      <c r="E26" s="61"/>
      <c r="F26" s="61"/>
      <c r="G26" s="61"/>
      <c r="H26" s="27">
        <f t="shared" si="0"/>
        <v>0</v>
      </c>
      <c r="I26" s="343"/>
      <c r="K26" s="186"/>
      <c r="L26" s="181"/>
      <c r="M26" s="181"/>
      <c r="N26" s="181"/>
      <c r="O26" s="182"/>
      <c r="P26" s="183"/>
      <c r="Q26" s="183"/>
      <c r="R26" s="181"/>
      <c r="S26" s="181"/>
      <c r="T26" s="182"/>
      <c r="U26" s="180"/>
      <c r="V26" s="181"/>
      <c r="W26" s="181"/>
      <c r="X26" s="181"/>
      <c r="Y26" s="182"/>
      <c r="Z26" s="184"/>
      <c r="AA26" s="181"/>
      <c r="AB26" s="181"/>
      <c r="AC26" s="181"/>
      <c r="AD26" s="184"/>
      <c r="AE26" s="180"/>
      <c r="AF26" s="181"/>
      <c r="AG26" s="181"/>
      <c r="AH26" s="181"/>
      <c r="AI26" s="182"/>
      <c r="AJ26" s="262"/>
      <c r="AK26" s="181"/>
      <c r="AL26" s="181"/>
      <c r="AM26" s="181"/>
      <c r="AN26" s="182"/>
      <c r="AO26" s="184"/>
      <c r="AP26" s="181"/>
      <c r="AQ26" s="181"/>
      <c r="AR26" s="181"/>
      <c r="AS26" s="184"/>
      <c r="AT26" s="180"/>
      <c r="AU26" s="181"/>
      <c r="AV26" s="181"/>
      <c r="AW26" s="181"/>
      <c r="AX26" s="185"/>
      <c r="AY26" s="180"/>
      <c r="AZ26" s="181"/>
      <c r="BA26" s="181"/>
      <c r="BB26" s="181"/>
      <c r="BC26" s="182"/>
      <c r="BD26" s="183"/>
      <c r="BE26" s="181"/>
      <c r="BF26" s="181"/>
      <c r="BG26" s="181"/>
      <c r="BH26" s="182"/>
      <c r="BI26" s="184"/>
      <c r="BJ26" s="181"/>
      <c r="BK26" s="181"/>
      <c r="BL26" s="181"/>
      <c r="BM26" s="185"/>
      <c r="BN26" s="186"/>
      <c r="BO26" s="181"/>
      <c r="BP26" s="181"/>
      <c r="BQ26" s="181"/>
      <c r="BR26" s="187"/>
      <c r="BS26" s="180"/>
      <c r="BT26" s="181"/>
      <c r="BU26" s="181"/>
      <c r="BV26" s="181"/>
      <c r="BW26" s="182"/>
      <c r="BX26" s="180"/>
      <c r="BY26" s="181"/>
      <c r="BZ26" s="181"/>
      <c r="CA26" s="181"/>
      <c r="CB26" s="182"/>
    </row>
    <row r="27" spans="1:80" ht="12.75">
      <c r="A27" s="341"/>
      <c r="B27" s="405" t="s">
        <v>60</v>
      </c>
      <c r="C27" s="145">
        <v>1</v>
      </c>
      <c r="D27" s="61"/>
      <c r="E27" s="145">
        <v>1</v>
      </c>
      <c r="F27" s="61"/>
      <c r="G27" s="61"/>
      <c r="H27" s="27">
        <f t="shared" si="0"/>
        <v>2</v>
      </c>
      <c r="I27" s="343"/>
      <c r="K27" s="257"/>
      <c r="L27" s="189"/>
      <c r="M27" s="189">
        <v>1</v>
      </c>
      <c r="N27" s="181"/>
      <c r="O27" s="182"/>
      <c r="P27" s="183"/>
      <c r="Q27" s="183"/>
      <c r="R27" s="181"/>
      <c r="S27" s="181"/>
      <c r="T27" s="182"/>
      <c r="U27" s="180"/>
      <c r="V27" s="181"/>
      <c r="W27" s="181"/>
      <c r="X27" s="181"/>
      <c r="Y27" s="182"/>
      <c r="Z27" s="184"/>
      <c r="AA27" s="181"/>
      <c r="AB27" s="181"/>
      <c r="AC27" s="181"/>
      <c r="AD27" s="184"/>
      <c r="AE27" s="180"/>
      <c r="AF27" s="181"/>
      <c r="AG27" s="181"/>
      <c r="AH27" s="181"/>
      <c r="AI27" s="182"/>
      <c r="AJ27" s="262"/>
      <c r="AK27" s="181"/>
      <c r="AL27" s="181"/>
      <c r="AM27" s="181"/>
      <c r="AN27" s="182"/>
      <c r="AO27" s="184"/>
      <c r="AP27" s="181"/>
      <c r="AQ27" s="181"/>
      <c r="AR27" s="181"/>
      <c r="AS27" s="184"/>
      <c r="AT27" s="180"/>
      <c r="AU27" s="181"/>
      <c r="AV27" s="181"/>
      <c r="AW27" s="181"/>
      <c r="AX27" s="185"/>
      <c r="AY27" s="302">
        <v>1</v>
      </c>
      <c r="AZ27" s="181"/>
      <c r="BA27" s="181"/>
      <c r="BB27" s="181"/>
      <c r="BC27" s="182"/>
      <c r="BD27" s="183"/>
      <c r="BE27" s="181"/>
      <c r="BF27" s="181"/>
      <c r="BG27" s="181"/>
      <c r="BH27" s="182"/>
      <c r="BI27" s="184"/>
      <c r="BJ27" s="181"/>
      <c r="BK27" s="181"/>
      <c r="BL27" s="181"/>
      <c r="BM27" s="185"/>
      <c r="BN27" s="186"/>
      <c r="BO27" s="181"/>
      <c r="BP27" s="181"/>
      <c r="BQ27" s="181"/>
      <c r="BR27" s="187"/>
      <c r="BS27" s="180"/>
      <c r="BT27" s="181"/>
      <c r="BU27" s="181"/>
      <c r="BV27" s="181"/>
      <c r="BW27" s="182"/>
      <c r="BX27" s="180"/>
      <c r="BY27" s="181"/>
      <c r="BZ27" s="181"/>
      <c r="CA27" s="181"/>
      <c r="CB27" s="182"/>
    </row>
    <row r="28" spans="1:80" ht="13.5" thickBot="1">
      <c r="A28" s="354"/>
      <c r="B28" s="406"/>
      <c r="C28" s="68"/>
      <c r="D28" s="68"/>
      <c r="E28" s="68">
        <v>2</v>
      </c>
      <c r="F28" s="68">
        <v>1</v>
      </c>
      <c r="G28" s="68"/>
      <c r="H28" s="69">
        <f t="shared" si="0"/>
        <v>3</v>
      </c>
      <c r="I28" s="350"/>
      <c r="K28" s="186"/>
      <c r="L28" s="181"/>
      <c r="M28" s="181">
        <v>2</v>
      </c>
      <c r="N28" s="181">
        <v>1</v>
      </c>
      <c r="O28" s="182"/>
      <c r="P28" s="183"/>
      <c r="Q28" s="183"/>
      <c r="R28" s="181"/>
      <c r="S28" s="181"/>
      <c r="T28" s="182"/>
      <c r="U28" s="180"/>
      <c r="V28" s="181"/>
      <c r="W28" s="181"/>
      <c r="X28" s="181"/>
      <c r="Y28" s="182"/>
      <c r="Z28" s="184"/>
      <c r="AA28" s="181"/>
      <c r="AB28" s="181"/>
      <c r="AC28" s="181"/>
      <c r="AD28" s="184"/>
      <c r="AE28" s="180"/>
      <c r="AF28" s="181"/>
      <c r="AG28" s="181"/>
      <c r="AH28" s="181"/>
      <c r="AI28" s="182"/>
      <c r="AJ28" s="262"/>
      <c r="AK28" s="181"/>
      <c r="AL28" s="181"/>
      <c r="AM28" s="181"/>
      <c r="AN28" s="182"/>
      <c r="AO28" s="184"/>
      <c r="AP28" s="181"/>
      <c r="AQ28" s="181"/>
      <c r="AR28" s="181"/>
      <c r="AS28" s="184"/>
      <c r="AT28" s="180"/>
      <c r="AU28" s="181"/>
      <c r="AV28" s="181"/>
      <c r="AW28" s="181"/>
      <c r="AX28" s="185"/>
      <c r="AY28" s="199"/>
      <c r="AZ28" s="183"/>
      <c r="BA28" s="181"/>
      <c r="BB28" s="181"/>
      <c r="BC28" s="182"/>
      <c r="BD28" s="183"/>
      <c r="BE28" s="181"/>
      <c r="BF28" s="181"/>
      <c r="BG28" s="181"/>
      <c r="BH28" s="182"/>
      <c r="BI28" s="184"/>
      <c r="BJ28" s="181"/>
      <c r="BK28" s="181"/>
      <c r="BL28" s="181"/>
      <c r="BM28" s="185"/>
      <c r="BN28" s="186"/>
      <c r="BO28" s="181"/>
      <c r="BP28" s="181"/>
      <c r="BQ28" s="181"/>
      <c r="BR28" s="187"/>
      <c r="BS28" s="180"/>
      <c r="BT28" s="181"/>
      <c r="BU28" s="181"/>
      <c r="BV28" s="181"/>
      <c r="BW28" s="182"/>
      <c r="BX28" s="180"/>
      <c r="BY28" s="181"/>
      <c r="BZ28" s="181"/>
      <c r="CA28" s="181"/>
      <c r="CB28" s="182"/>
    </row>
    <row r="29" spans="1:80" ht="12.75">
      <c r="A29" s="335" t="s">
        <v>9</v>
      </c>
      <c r="B29" s="63" t="s">
        <v>63</v>
      </c>
      <c r="C29" s="251">
        <v>4</v>
      </c>
      <c r="D29" s="64"/>
      <c r="E29" s="64"/>
      <c r="F29" s="64"/>
      <c r="G29" s="64"/>
      <c r="H29" s="65">
        <f t="shared" si="0"/>
        <v>4</v>
      </c>
      <c r="I29" s="333">
        <f>SUM(H29:H30)</f>
        <v>6</v>
      </c>
      <c r="K29" s="186"/>
      <c r="L29" s="181"/>
      <c r="M29" s="181"/>
      <c r="N29" s="181"/>
      <c r="O29" s="182"/>
      <c r="P29" s="183"/>
      <c r="Q29" s="183"/>
      <c r="R29" s="181"/>
      <c r="S29" s="181"/>
      <c r="T29" s="182"/>
      <c r="U29" s="180"/>
      <c r="V29" s="181"/>
      <c r="W29" s="181"/>
      <c r="X29" s="181"/>
      <c r="Y29" s="182"/>
      <c r="Z29" s="184"/>
      <c r="AA29" s="181"/>
      <c r="AB29" s="181"/>
      <c r="AC29" s="181"/>
      <c r="AD29" s="184"/>
      <c r="AE29" s="180"/>
      <c r="AF29" s="181"/>
      <c r="AG29" s="181"/>
      <c r="AH29" s="181"/>
      <c r="AI29" s="182"/>
      <c r="AJ29" s="188">
        <v>4</v>
      </c>
      <c r="AK29" s="181"/>
      <c r="AL29" s="181"/>
      <c r="AM29" s="181"/>
      <c r="AN29" s="182"/>
      <c r="AO29" s="184"/>
      <c r="AP29" s="181"/>
      <c r="AQ29" s="181"/>
      <c r="AR29" s="181"/>
      <c r="AS29" s="184"/>
      <c r="AT29" s="180"/>
      <c r="AU29" s="181"/>
      <c r="AV29" s="181"/>
      <c r="AW29" s="181"/>
      <c r="AX29" s="185"/>
      <c r="AY29" s="180"/>
      <c r="AZ29" s="181"/>
      <c r="BA29" s="181"/>
      <c r="BB29" s="181"/>
      <c r="BC29" s="182"/>
      <c r="BD29" s="183"/>
      <c r="BE29" s="181"/>
      <c r="BF29" s="181"/>
      <c r="BG29" s="181"/>
      <c r="BH29" s="182"/>
      <c r="BI29" s="184"/>
      <c r="BJ29" s="181"/>
      <c r="BK29" s="181"/>
      <c r="BL29" s="181"/>
      <c r="BM29" s="185"/>
      <c r="BN29" s="186"/>
      <c r="BO29" s="181"/>
      <c r="BP29" s="181"/>
      <c r="BQ29" s="181"/>
      <c r="BR29" s="187"/>
      <c r="BS29" s="180"/>
      <c r="BT29" s="181"/>
      <c r="BU29" s="181"/>
      <c r="BV29" s="181"/>
      <c r="BW29" s="182"/>
      <c r="BX29" s="180"/>
      <c r="BY29" s="181"/>
      <c r="BZ29" s="181"/>
      <c r="CA29" s="181"/>
      <c r="CB29" s="182"/>
    </row>
    <row r="30" spans="1:80" ht="13.5" thickBot="1">
      <c r="A30" s="352"/>
      <c r="B30" s="60" t="s">
        <v>64</v>
      </c>
      <c r="C30" s="225">
        <v>1</v>
      </c>
      <c r="D30" s="61"/>
      <c r="E30" s="145">
        <v>1</v>
      </c>
      <c r="F30" s="61"/>
      <c r="G30" s="61"/>
      <c r="H30" s="58">
        <f t="shared" si="0"/>
        <v>2</v>
      </c>
      <c r="I30" s="410"/>
      <c r="K30" s="257"/>
      <c r="L30" s="189"/>
      <c r="M30" s="189">
        <v>1</v>
      </c>
      <c r="N30" s="181"/>
      <c r="O30" s="182"/>
      <c r="P30" s="183"/>
      <c r="Q30" s="183"/>
      <c r="R30" s="181"/>
      <c r="S30" s="181"/>
      <c r="T30" s="182"/>
      <c r="U30" s="180"/>
      <c r="V30" s="181"/>
      <c r="W30" s="181"/>
      <c r="X30" s="181"/>
      <c r="Y30" s="182"/>
      <c r="Z30" s="184"/>
      <c r="AA30" s="181"/>
      <c r="AB30" s="181"/>
      <c r="AC30" s="181"/>
      <c r="AD30" s="184"/>
      <c r="AE30" s="180"/>
      <c r="AF30" s="181"/>
      <c r="AG30" s="181"/>
      <c r="AH30" s="181"/>
      <c r="AI30" s="182"/>
      <c r="AJ30" s="262"/>
      <c r="AK30" s="181"/>
      <c r="AL30" s="181"/>
      <c r="AM30" s="181"/>
      <c r="AN30" s="182"/>
      <c r="AO30" s="184"/>
      <c r="AP30" s="181"/>
      <c r="AQ30" s="181"/>
      <c r="AR30" s="181"/>
      <c r="AS30" s="184"/>
      <c r="AT30" s="180"/>
      <c r="AU30" s="181"/>
      <c r="AV30" s="181"/>
      <c r="AW30" s="181"/>
      <c r="AX30" s="185"/>
      <c r="AY30" s="180"/>
      <c r="AZ30" s="181"/>
      <c r="BA30" s="181"/>
      <c r="BB30" s="181"/>
      <c r="BC30" s="182"/>
      <c r="BD30" s="183"/>
      <c r="BE30" s="181"/>
      <c r="BF30" s="181"/>
      <c r="BG30" s="181"/>
      <c r="BH30" s="182"/>
      <c r="BI30" s="184"/>
      <c r="BJ30" s="181"/>
      <c r="BK30" s="181"/>
      <c r="BL30" s="181"/>
      <c r="BM30" s="185"/>
      <c r="BN30" s="186"/>
      <c r="BO30" s="181"/>
      <c r="BP30" s="181"/>
      <c r="BQ30" s="181"/>
      <c r="BR30" s="187"/>
      <c r="BS30" s="180"/>
      <c r="BT30" s="181"/>
      <c r="BU30" s="181"/>
      <c r="BV30" s="181"/>
      <c r="BW30" s="182"/>
      <c r="BX30" s="192">
        <v>1</v>
      </c>
      <c r="BY30" s="181"/>
      <c r="BZ30" s="181"/>
      <c r="CA30" s="181"/>
      <c r="CB30" s="182"/>
    </row>
    <row r="31" spans="1:80" ht="25.5">
      <c r="A31" s="353" t="s">
        <v>137</v>
      </c>
      <c r="B31" s="84" t="s">
        <v>177</v>
      </c>
      <c r="C31" s="177"/>
      <c r="D31" s="177"/>
      <c r="E31" s="85"/>
      <c r="F31" s="85"/>
      <c r="G31" s="85"/>
      <c r="H31" s="86">
        <f t="shared" si="0"/>
        <v>0</v>
      </c>
      <c r="I31" s="355">
        <f>SUM(H31:H37)</f>
        <v>38</v>
      </c>
      <c r="K31" s="186"/>
      <c r="L31" s="181"/>
      <c r="M31" s="181"/>
      <c r="N31" s="181"/>
      <c r="O31" s="182"/>
      <c r="P31" s="183"/>
      <c r="Q31" s="183"/>
      <c r="R31" s="181"/>
      <c r="S31" s="181"/>
      <c r="T31" s="182"/>
      <c r="U31" s="180"/>
      <c r="V31" s="181"/>
      <c r="W31" s="181"/>
      <c r="X31" s="181"/>
      <c r="Y31" s="182"/>
      <c r="Z31" s="184"/>
      <c r="AA31" s="181"/>
      <c r="AB31" s="181"/>
      <c r="AC31" s="181"/>
      <c r="AD31" s="184"/>
      <c r="AE31" s="180"/>
      <c r="AF31" s="181"/>
      <c r="AG31" s="181"/>
      <c r="AH31" s="181"/>
      <c r="AI31" s="182"/>
      <c r="AJ31" s="262"/>
      <c r="AK31" s="181"/>
      <c r="AL31" s="181"/>
      <c r="AM31" s="181"/>
      <c r="AN31" s="182"/>
      <c r="AO31" s="184"/>
      <c r="AP31" s="181"/>
      <c r="AQ31" s="181"/>
      <c r="AR31" s="181"/>
      <c r="AS31" s="184"/>
      <c r="AT31" s="180"/>
      <c r="AU31" s="181"/>
      <c r="AV31" s="181"/>
      <c r="AW31" s="181"/>
      <c r="AX31" s="185"/>
      <c r="AY31" s="180"/>
      <c r="AZ31" s="181"/>
      <c r="BA31" s="181"/>
      <c r="BB31" s="181"/>
      <c r="BC31" s="182"/>
      <c r="BD31" s="183"/>
      <c r="BE31" s="181"/>
      <c r="BF31" s="181"/>
      <c r="BG31" s="181"/>
      <c r="BH31" s="182"/>
      <c r="BI31" s="184"/>
      <c r="BJ31" s="181"/>
      <c r="BK31" s="181"/>
      <c r="BL31" s="181"/>
      <c r="BM31" s="184"/>
      <c r="BN31" s="186"/>
      <c r="BO31" s="181"/>
      <c r="BP31" s="181"/>
      <c r="BQ31" s="181"/>
      <c r="BR31" s="187"/>
      <c r="BS31" s="180"/>
      <c r="BT31" s="181"/>
      <c r="BU31" s="181"/>
      <c r="BV31" s="181"/>
      <c r="BW31" s="182"/>
      <c r="BX31" s="180"/>
      <c r="BY31" s="181"/>
      <c r="BZ31" s="181"/>
      <c r="CA31" s="181"/>
      <c r="CB31" s="182"/>
    </row>
    <row r="32" spans="1:80" ht="12.75">
      <c r="A32" s="341"/>
      <c r="B32" s="29" t="s">
        <v>62</v>
      </c>
      <c r="C32" s="32"/>
      <c r="D32" s="32"/>
      <c r="E32" s="32">
        <v>1</v>
      </c>
      <c r="F32" s="32"/>
      <c r="G32" s="32"/>
      <c r="H32" s="27">
        <f t="shared" si="0"/>
        <v>1</v>
      </c>
      <c r="I32" s="343"/>
      <c r="K32" s="186"/>
      <c r="L32" s="181"/>
      <c r="M32" s="181">
        <v>1</v>
      </c>
      <c r="N32" s="181"/>
      <c r="O32" s="182"/>
      <c r="P32" s="183"/>
      <c r="Q32" s="183"/>
      <c r="R32" s="181"/>
      <c r="S32" s="181"/>
      <c r="T32" s="182"/>
      <c r="U32" s="180"/>
      <c r="V32" s="181"/>
      <c r="W32" s="181"/>
      <c r="X32" s="181"/>
      <c r="Y32" s="182"/>
      <c r="Z32" s="184"/>
      <c r="AA32" s="181"/>
      <c r="AB32" s="181"/>
      <c r="AC32" s="181"/>
      <c r="AD32" s="184"/>
      <c r="AE32" s="180"/>
      <c r="AF32" s="181"/>
      <c r="AG32" s="181"/>
      <c r="AH32" s="181"/>
      <c r="AI32" s="182"/>
      <c r="AJ32" s="262"/>
      <c r="AK32" s="181"/>
      <c r="AL32" s="181"/>
      <c r="AM32" s="181"/>
      <c r="AN32" s="182"/>
      <c r="AO32" s="184"/>
      <c r="AP32" s="181"/>
      <c r="AQ32" s="181"/>
      <c r="AR32" s="181"/>
      <c r="AS32" s="184"/>
      <c r="AT32" s="180"/>
      <c r="AU32" s="181"/>
      <c r="AV32" s="22"/>
      <c r="AW32" s="181"/>
      <c r="AX32" s="185"/>
      <c r="AY32" s="180"/>
      <c r="AZ32" s="181"/>
      <c r="BA32" s="181"/>
      <c r="BB32" s="181"/>
      <c r="BC32" s="182"/>
      <c r="BD32" s="183"/>
      <c r="BE32" s="181"/>
      <c r="BF32" s="181"/>
      <c r="BG32" s="181"/>
      <c r="BH32" s="182"/>
      <c r="BI32" s="184"/>
      <c r="BJ32" s="181"/>
      <c r="BK32" s="181"/>
      <c r="BL32" s="181"/>
      <c r="BM32" s="184"/>
      <c r="BN32" s="186"/>
      <c r="BO32" s="181"/>
      <c r="BP32" s="181"/>
      <c r="BQ32" s="181"/>
      <c r="BR32" s="187"/>
      <c r="BS32" s="180"/>
      <c r="BT32" s="181"/>
      <c r="BU32" s="181"/>
      <c r="BV32" s="181"/>
      <c r="BW32" s="182"/>
      <c r="BX32" s="180"/>
      <c r="BY32" s="181"/>
      <c r="BZ32" s="181"/>
      <c r="CA32" s="181"/>
      <c r="CB32" s="182"/>
    </row>
    <row r="33" spans="1:80" ht="25.5">
      <c r="A33" s="341"/>
      <c r="B33" s="29" t="s">
        <v>166</v>
      </c>
      <c r="C33" s="32"/>
      <c r="D33" s="32"/>
      <c r="E33" s="61">
        <v>1</v>
      </c>
      <c r="F33" s="32"/>
      <c r="G33" s="32"/>
      <c r="H33" s="27">
        <f t="shared" si="0"/>
        <v>1</v>
      </c>
      <c r="I33" s="343"/>
      <c r="K33" s="186"/>
      <c r="L33" s="181"/>
      <c r="M33" s="181"/>
      <c r="N33" s="181"/>
      <c r="O33" s="182"/>
      <c r="P33" s="183"/>
      <c r="Q33" s="183"/>
      <c r="R33" s="181"/>
      <c r="S33" s="181"/>
      <c r="T33" s="182"/>
      <c r="U33" s="180"/>
      <c r="V33" s="181"/>
      <c r="W33" s="181"/>
      <c r="X33" s="181"/>
      <c r="Y33" s="182"/>
      <c r="Z33" s="184"/>
      <c r="AA33" s="181"/>
      <c r="AB33" s="181"/>
      <c r="AC33" s="181"/>
      <c r="AD33" s="184"/>
      <c r="AE33" s="180"/>
      <c r="AF33" s="181"/>
      <c r="AG33" s="181"/>
      <c r="AH33" s="181"/>
      <c r="AI33" s="182"/>
      <c r="AJ33" s="262"/>
      <c r="AK33" s="181"/>
      <c r="AL33" s="181"/>
      <c r="AM33" s="181"/>
      <c r="AN33" s="182"/>
      <c r="AO33" s="184"/>
      <c r="AP33" s="181"/>
      <c r="AQ33" s="181"/>
      <c r="AR33" s="181"/>
      <c r="AS33" s="184"/>
      <c r="AT33" s="180"/>
      <c r="AU33" s="181"/>
      <c r="AV33" s="22"/>
      <c r="AW33" s="181"/>
      <c r="AX33" s="185"/>
      <c r="AY33" s="180"/>
      <c r="AZ33" s="181"/>
      <c r="BA33" s="181"/>
      <c r="BB33" s="181"/>
      <c r="BC33" s="182"/>
      <c r="BD33" s="183"/>
      <c r="BE33" s="181"/>
      <c r="BF33" s="181">
        <v>1</v>
      </c>
      <c r="BG33" s="181"/>
      <c r="BH33" s="182"/>
      <c r="BI33" s="184"/>
      <c r="BJ33" s="181"/>
      <c r="BK33" s="181"/>
      <c r="BL33" s="181"/>
      <c r="BM33" s="184"/>
      <c r="BN33" s="186"/>
      <c r="BO33" s="181"/>
      <c r="BP33" s="181"/>
      <c r="BQ33" s="181"/>
      <c r="BR33" s="187"/>
      <c r="BS33" s="180"/>
      <c r="BT33" s="181"/>
      <c r="BU33" s="181"/>
      <c r="BV33" s="181"/>
      <c r="BW33" s="182"/>
      <c r="BX33" s="180"/>
      <c r="BY33" s="181"/>
      <c r="BZ33" s="181"/>
      <c r="CA33" s="181"/>
      <c r="CB33" s="182"/>
    </row>
    <row r="34" spans="1:80" ht="12.75">
      <c r="A34" s="341"/>
      <c r="B34" s="29" t="s">
        <v>67</v>
      </c>
      <c r="C34" s="32"/>
      <c r="D34" s="123">
        <v>1</v>
      </c>
      <c r="E34" s="32"/>
      <c r="F34" s="32"/>
      <c r="G34" s="32"/>
      <c r="H34" s="27">
        <f t="shared" si="0"/>
        <v>1</v>
      </c>
      <c r="I34" s="343"/>
      <c r="K34" s="186"/>
      <c r="L34" s="181"/>
      <c r="M34" s="181"/>
      <c r="N34" s="181"/>
      <c r="O34" s="182"/>
      <c r="P34" s="183"/>
      <c r="Q34" s="183"/>
      <c r="R34" s="181"/>
      <c r="S34" s="181"/>
      <c r="T34" s="182"/>
      <c r="U34" s="180"/>
      <c r="V34" s="181"/>
      <c r="W34" s="181"/>
      <c r="X34" s="181"/>
      <c r="Y34" s="182"/>
      <c r="Z34" s="184"/>
      <c r="AA34" s="181"/>
      <c r="AB34" s="181"/>
      <c r="AC34" s="181"/>
      <c r="AD34" s="184"/>
      <c r="AE34" s="180"/>
      <c r="AF34" s="181"/>
      <c r="AG34" s="181"/>
      <c r="AH34" s="181"/>
      <c r="AI34" s="182"/>
      <c r="AJ34" s="262"/>
      <c r="AK34" s="181">
        <v>1</v>
      </c>
      <c r="AL34" s="181"/>
      <c r="AM34" s="181"/>
      <c r="AN34" s="182"/>
      <c r="AO34" s="184"/>
      <c r="AP34" s="181"/>
      <c r="AQ34" s="181"/>
      <c r="AR34" s="181"/>
      <c r="AS34" s="184"/>
      <c r="AT34" s="180"/>
      <c r="AU34" s="181"/>
      <c r="AV34" s="181"/>
      <c r="AW34" s="181"/>
      <c r="AX34" s="185"/>
      <c r="AY34" s="180"/>
      <c r="AZ34" s="181"/>
      <c r="BA34" s="181"/>
      <c r="BB34" s="181"/>
      <c r="BC34" s="182"/>
      <c r="BD34" s="183"/>
      <c r="BE34" s="181"/>
      <c r="BF34" s="181"/>
      <c r="BG34" s="181"/>
      <c r="BH34" s="182"/>
      <c r="BI34" s="184"/>
      <c r="BJ34" s="181"/>
      <c r="BK34" s="181"/>
      <c r="BL34" s="181"/>
      <c r="BM34" s="184"/>
      <c r="BN34" s="186"/>
      <c r="BO34" s="181"/>
      <c r="BP34" s="181"/>
      <c r="BQ34" s="181"/>
      <c r="BR34" s="187"/>
      <c r="BS34" s="180"/>
      <c r="BT34" s="181"/>
      <c r="BU34" s="181"/>
      <c r="BV34" s="181"/>
      <c r="BW34" s="182"/>
      <c r="BX34" s="180"/>
      <c r="BY34" s="181"/>
      <c r="BZ34" s="181"/>
      <c r="CA34" s="181"/>
      <c r="CB34" s="182"/>
    </row>
    <row r="35" spans="1:80" ht="12.75">
      <c r="A35" s="341"/>
      <c r="B35" s="29" t="s">
        <v>61</v>
      </c>
      <c r="C35" s="32"/>
      <c r="D35" s="123">
        <v>2</v>
      </c>
      <c r="E35" s="121"/>
      <c r="F35" s="32"/>
      <c r="G35" s="32"/>
      <c r="H35" s="27">
        <f>SUM(C35:G35)</f>
        <v>2</v>
      </c>
      <c r="I35" s="343"/>
      <c r="K35" s="186"/>
      <c r="L35" s="181"/>
      <c r="M35" s="181"/>
      <c r="N35" s="181"/>
      <c r="O35" s="182"/>
      <c r="P35" s="183"/>
      <c r="Q35" s="183"/>
      <c r="R35" s="181"/>
      <c r="S35" s="181"/>
      <c r="T35" s="182"/>
      <c r="U35" s="180"/>
      <c r="V35" s="181"/>
      <c r="W35" s="181"/>
      <c r="X35" s="181"/>
      <c r="Y35" s="182"/>
      <c r="Z35" s="184"/>
      <c r="AA35" s="181"/>
      <c r="AB35" s="181"/>
      <c r="AC35" s="181"/>
      <c r="AD35" s="184"/>
      <c r="AE35" s="186"/>
      <c r="AF35" s="181"/>
      <c r="AG35" s="181"/>
      <c r="AH35" s="181"/>
      <c r="AI35" s="182"/>
      <c r="AJ35" s="262"/>
      <c r="AK35" s="181">
        <v>2</v>
      </c>
      <c r="AL35" s="181"/>
      <c r="AM35" s="181"/>
      <c r="AN35" s="182"/>
      <c r="AO35" s="184"/>
      <c r="AP35" s="181"/>
      <c r="AQ35" s="181"/>
      <c r="AR35" s="181"/>
      <c r="AS35" s="184"/>
      <c r="AT35" s="180"/>
      <c r="AU35" s="181"/>
      <c r="AV35" s="181"/>
      <c r="AW35" s="181"/>
      <c r="AX35" s="185"/>
      <c r="AY35" s="180"/>
      <c r="AZ35" s="181"/>
      <c r="BA35" s="181"/>
      <c r="BB35" s="181"/>
      <c r="BC35" s="182"/>
      <c r="BD35" s="183"/>
      <c r="BE35" s="181"/>
      <c r="BG35" s="181"/>
      <c r="BH35" s="182"/>
      <c r="BI35" s="184"/>
      <c r="BJ35" s="181"/>
      <c r="BK35" s="181"/>
      <c r="BL35" s="181"/>
      <c r="BM35" s="184"/>
      <c r="BN35" s="186"/>
      <c r="BO35" s="181"/>
      <c r="BP35" s="181"/>
      <c r="BQ35" s="181"/>
      <c r="BR35" s="187"/>
      <c r="BS35" s="180"/>
      <c r="BT35" s="181"/>
      <c r="BU35" s="181"/>
      <c r="BV35" s="181"/>
      <c r="BW35" s="182"/>
      <c r="BX35" s="180"/>
      <c r="BY35" s="181"/>
      <c r="BZ35" s="181"/>
      <c r="CA35" s="181"/>
      <c r="CB35" s="182"/>
    </row>
    <row r="36" spans="1:80" ht="15.75" customHeight="1">
      <c r="A36" s="341"/>
      <c r="B36" s="422" t="s">
        <v>172</v>
      </c>
      <c r="C36" s="251">
        <v>19</v>
      </c>
      <c r="D36" s="315">
        <v>11</v>
      </c>
      <c r="E36" s="32"/>
      <c r="F36" s="170">
        <v>1</v>
      </c>
      <c r="G36" s="73"/>
      <c r="H36" s="59">
        <f t="shared" si="0"/>
        <v>31</v>
      </c>
      <c r="I36" s="343"/>
      <c r="K36" s="186"/>
      <c r="L36" s="181"/>
      <c r="M36" s="181"/>
      <c r="N36" s="181"/>
      <c r="O36" s="182"/>
      <c r="P36" s="183"/>
      <c r="Q36" s="183"/>
      <c r="R36" s="181"/>
      <c r="S36" s="181"/>
      <c r="T36" s="182"/>
      <c r="U36" s="180"/>
      <c r="V36" s="181"/>
      <c r="W36" s="181"/>
      <c r="X36" s="181"/>
      <c r="Y36" s="182"/>
      <c r="Z36" s="184"/>
      <c r="AA36" s="181"/>
      <c r="AB36" s="181"/>
      <c r="AC36" s="181"/>
      <c r="AD36" s="184"/>
      <c r="AE36" s="180"/>
      <c r="AF36" s="181"/>
      <c r="AG36" s="181"/>
      <c r="AH36" s="181"/>
      <c r="AI36" s="182"/>
      <c r="AJ36" s="188">
        <v>19</v>
      </c>
      <c r="AK36" s="188">
        <v>11</v>
      </c>
      <c r="AL36" s="181"/>
      <c r="AM36" s="181"/>
      <c r="AN36" s="182"/>
      <c r="AO36" s="184"/>
      <c r="AP36" s="181"/>
      <c r="AQ36" s="181"/>
      <c r="AR36" s="181"/>
      <c r="AS36" s="184"/>
      <c r="AT36" s="180"/>
      <c r="AU36" s="14"/>
      <c r="AV36" s="188"/>
      <c r="AW36" s="188">
        <v>1</v>
      </c>
      <c r="AX36" s="185"/>
      <c r="AY36" s="180"/>
      <c r="AZ36" s="181"/>
      <c r="BA36" s="181"/>
      <c r="BB36" s="181"/>
      <c r="BC36" s="182"/>
      <c r="BD36" s="183"/>
      <c r="BE36" s="181"/>
      <c r="BF36" s="181"/>
      <c r="BG36" s="181"/>
      <c r="BH36" s="182"/>
      <c r="BI36" s="184"/>
      <c r="BJ36" s="181"/>
      <c r="BK36" s="181"/>
      <c r="BL36" s="181"/>
      <c r="BM36" s="184"/>
      <c r="BN36" s="186"/>
      <c r="BO36" s="181"/>
      <c r="BP36" s="181"/>
      <c r="BQ36" s="181"/>
      <c r="BR36" s="187"/>
      <c r="BS36" s="180"/>
      <c r="BT36" s="181"/>
      <c r="BU36" s="181"/>
      <c r="BV36" s="181"/>
      <c r="BW36" s="182"/>
      <c r="BX36" s="180"/>
      <c r="BY36" s="181"/>
      <c r="BZ36" s="181"/>
      <c r="CA36" s="181"/>
      <c r="CB36" s="182"/>
    </row>
    <row r="37" spans="1:80" ht="13.5" thickBot="1">
      <c r="A37" s="341"/>
      <c r="B37" s="423"/>
      <c r="C37" s="32">
        <v>1</v>
      </c>
      <c r="D37" s="32">
        <v>1</v>
      </c>
      <c r="E37" s="73"/>
      <c r="F37" s="179"/>
      <c r="G37" s="32"/>
      <c r="H37" s="27">
        <f>SUM(C37:G37)</f>
        <v>2</v>
      </c>
      <c r="I37" s="343"/>
      <c r="K37" s="186"/>
      <c r="L37" s="181"/>
      <c r="M37" s="181"/>
      <c r="N37" s="181"/>
      <c r="O37" s="182"/>
      <c r="P37" s="183"/>
      <c r="Q37" s="183"/>
      <c r="R37" s="181"/>
      <c r="S37" s="181"/>
      <c r="T37" s="182"/>
      <c r="U37" s="180"/>
      <c r="V37" s="181"/>
      <c r="W37" s="181"/>
      <c r="X37" s="181"/>
      <c r="Y37" s="182"/>
      <c r="Z37" s="184"/>
      <c r="AA37" s="181"/>
      <c r="AB37" s="181"/>
      <c r="AC37" s="181"/>
      <c r="AD37" s="184"/>
      <c r="AE37" s="186"/>
      <c r="AF37" s="181"/>
      <c r="AG37" s="181"/>
      <c r="AH37" s="181"/>
      <c r="AI37" s="182"/>
      <c r="AJ37" s="112">
        <v>1</v>
      </c>
      <c r="AK37" s="181">
        <v>1</v>
      </c>
      <c r="AL37" s="181"/>
      <c r="AM37" s="181"/>
      <c r="AN37" s="182"/>
      <c r="AO37" s="184"/>
      <c r="AP37" s="181"/>
      <c r="AQ37" s="181"/>
      <c r="AR37" s="181"/>
      <c r="AS37" s="184"/>
      <c r="AT37" s="180"/>
      <c r="AU37" s="22"/>
      <c r="AV37" s="188"/>
      <c r="AW37" s="181"/>
      <c r="AX37" s="185"/>
      <c r="AY37" s="180"/>
      <c r="AZ37" s="181"/>
      <c r="BA37" s="181"/>
      <c r="BB37" s="181"/>
      <c r="BC37" s="182"/>
      <c r="BD37" s="183"/>
      <c r="BE37" s="181"/>
      <c r="BF37" s="181"/>
      <c r="BG37" s="181"/>
      <c r="BH37" s="182"/>
      <c r="BI37" s="184"/>
      <c r="BJ37" s="181"/>
      <c r="BK37" s="181"/>
      <c r="BL37" s="181"/>
      <c r="BM37" s="184"/>
      <c r="BN37" s="186"/>
      <c r="BO37" s="181"/>
      <c r="BP37" s="181"/>
      <c r="BQ37" s="181"/>
      <c r="BR37" s="187"/>
      <c r="BS37" s="180"/>
      <c r="BT37" s="181"/>
      <c r="BU37" s="181"/>
      <c r="BV37" s="181"/>
      <c r="BW37" s="182"/>
      <c r="BX37" s="180"/>
      <c r="BY37" s="181"/>
      <c r="BZ37" s="181"/>
      <c r="CA37" s="181"/>
      <c r="CB37" s="182"/>
    </row>
    <row r="38" spans="1:80" ht="12.75">
      <c r="A38" s="353" t="s">
        <v>138</v>
      </c>
      <c r="B38" s="408" t="s">
        <v>163</v>
      </c>
      <c r="C38" s="171">
        <v>8</v>
      </c>
      <c r="D38" s="171">
        <v>7</v>
      </c>
      <c r="E38" s="171">
        <v>5</v>
      </c>
      <c r="F38" s="171">
        <v>1</v>
      </c>
      <c r="G38" s="171">
        <v>3</v>
      </c>
      <c r="H38" s="86">
        <f t="shared" si="0"/>
        <v>24</v>
      </c>
      <c r="I38" s="355">
        <f>SUM(H38:H41)</f>
        <v>44</v>
      </c>
      <c r="K38" s="256"/>
      <c r="L38" s="188"/>
      <c r="M38" s="188">
        <v>1</v>
      </c>
      <c r="N38" s="188">
        <v>1</v>
      </c>
      <c r="O38" s="193">
        <v>2</v>
      </c>
      <c r="P38" s="183"/>
      <c r="Q38" s="183"/>
      <c r="R38" s="198"/>
      <c r="S38" s="229"/>
      <c r="T38" s="191">
        <v>1</v>
      </c>
      <c r="U38" s="180"/>
      <c r="V38" s="181"/>
      <c r="W38" s="181"/>
      <c r="X38" s="181"/>
      <c r="Y38" s="182"/>
      <c r="Z38" s="198"/>
      <c r="AA38" s="229"/>
      <c r="AB38" s="188">
        <v>1</v>
      </c>
      <c r="AC38" s="181"/>
      <c r="AD38" s="182"/>
      <c r="AE38" s="191">
        <v>8</v>
      </c>
      <c r="AF38" s="188">
        <v>4</v>
      </c>
      <c r="AG38" s="188">
        <v>2</v>
      </c>
      <c r="AH38" s="181"/>
      <c r="AI38" s="182"/>
      <c r="AJ38" s="262"/>
      <c r="AK38" s="181"/>
      <c r="AL38" s="181"/>
      <c r="AM38" s="181"/>
      <c r="AN38" s="182"/>
      <c r="AO38" s="224"/>
      <c r="AP38" s="188">
        <v>2</v>
      </c>
      <c r="AQ38" s="181"/>
      <c r="AR38" s="181"/>
      <c r="AS38" s="184"/>
      <c r="AT38" s="180"/>
      <c r="AU38" s="181"/>
      <c r="AV38" s="181"/>
      <c r="AW38" s="181"/>
      <c r="AX38" s="185"/>
      <c r="AY38" s="201"/>
      <c r="AZ38" s="188">
        <v>1</v>
      </c>
      <c r="BA38" s="188">
        <v>1</v>
      </c>
      <c r="BB38" s="172"/>
      <c r="BC38" s="182"/>
      <c r="BD38" s="262"/>
      <c r="BE38" s="121"/>
      <c r="BF38" s="181"/>
      <c r="BG38" s="181"/>
      <c r="BH38" s="182"/>
      <c r="BI38" s="184"/>
      <c r="BJ38" s="181"/>
      <c r="BK38" s="181"/>
      <c r="BL38" s="181"/>
      <c r="BM38" s="184"/>
      <c r="BN38" s="186"/>
      <c r="BO38" s="181"/>
      <c r="BP38" s="181"/>
      <c r="BQ38" s="181"/>
      <c r="BR38" s="187"/>
      <c r="BS38" s="192"/>
      <c r="BT38" s="14"/>
      <c r="BU38" s="14"/>
      <c r="BV38" s="172"/>
      <c r="BW38" s="193"/>
      <c r="BX38" s="192"/>
      <c r="BY38" s="14"/>
      <c r="BZ38" s="14"/>
      <c r="CA38" s="172"/>
      <c r="CB38" s="193"/>
    </row>
    <row r="39" spans="1:80" ht="12.75">
      <c r="A39" s="341"/>
      <c r="B39" s="409"/>
      <c r="C39" s="59"/>
      <c r="D39" s="59"/>
      <c r="E39" s="59">
        <v>1</v>
      </c>
      <c r="F39" s="108">
        <v>4</v>
      </c>
      <c r="G39" s="103"/>
      <c r="H39" s="27">
        <f t="shared" si="0"/>
        <v>5</v>
      </c>
      <c r="I39" s="343"/>
      <c r="K39" s="186"/>
      <c r="L39" s="181"/>
      <c r="M39" s="181">
        <v>1</v>
      </c>
      <c r="N39" s="189">
        <v>4</v>
      </c>
      <c r="O39" s="193"/>
      <c r="P39" s="183"/>
      <c r="Q39" s="183"/>
      <c r="R39" s="224"/>
      <c r="S39" s="181"/>
      <c r="T39" s="187"/>
      <c r="U39" s="180"/>
      <c r="V39" s="181"/>
      <c r="W39" s="181"/>
      <c r="X39" s="181"/>
      <c r="Y39" s="182"/>
      <c r="Z39" s="184"/>
      <c r="AA39" s="181"/>
      <c r="AB39" s="181"/>
      <c r="AC39" s="181"/>
      <c r="AD39" s="184"/>
      <c r="AE39" s="258"/>
      <c r="AF39" s="181"/>
      <c r="AG39" s="181"/>
      <c r="AH39" s="181"/>
      <c r="AI39" s="182"/>
      <c r="AJ39" s="262"/>
      <c r="AK39" s="181"/>
      <c r="AL39" s="181"/>
      <c r="AM39" s="181"/>
      <c r="AN39" s="182"/>
      <c r="AO39" s="184"/>
      <c r="AP39" s="181"/>
      <c r="AQ39" s="181"/>
      <c r="AR39" s="181"/>
      <c r="AS39" s="184"/>
      <c r="AT39" s="180"/>
      <c r="AU39" s="181"/>
      <c r="AV39" s="181"/>
      <c r="AW39" s="181"/>
      <c r="AX39" s="185"/>
      <c r="AY39" s="186"/>
      <c r="AZ39" s="14"/>
      <c r="BA39" s="14"/>
      <c r="BB39" s="188"/>
      <c r="BC39" s="182"/>
      <c r="BD39" s="183"/>
      <c r="BE39" s="181"/>
      <c r="BF39" s="181"/>
      <c r="BG39" s="181"/>
      <c r="BH39" s="182"/>
      <c r="BI39" s="184"/>
      <c r="BJ39" s="181"/>
      <c r="BK39" s="181"/>
      <c r="BL39" s="181"/>
      <c r="BM39" s="184"/>
      <c r="BN39" s="186"/>
      <c r="BO39" s="181"/>
      <c r="BP39" s="181"/>
      <c r="BQ39" s="181"/>
      <c r="BR39" s="187"/>
      <c r="BS39" s="180"/>
      <c r="BT39" s="14"/>
      <c r="BU39" s="14"/>
      <c r="BV39" s="188"/>
      <c r="BW39" s="182"/>
      <c r="BX39" s="180"/>
      <c r="BY39" s="14"/>
      <c r="BZ39" s="14"/>
      <c r="CA39" s="188"/>
      <c r="CB39" s="182"/>
    </row>
    <row r="40" spans="1:80" ht="12.75">
      <c r="A40" s="341"/>
      <c r="B40" s="416" t="s">
        <v>162</v>
      </c>
      <c r="C40" s="59"/>
      <c r="D40" s="59"/>
      <c r="E40" s="59">
        <v>2</v>
      </c>
      <c r="F40" s="273"/>
      <c r="G40" s="108">
        <v>1</v>
      </c>
      <c r="H40" s="307">
        <f>SUM(C40:G40)</f>
        <v>3</v>
      </c>
      <c r="I40" s="343"/>
      <c r="K40" s="186"/>
      <c r="L40" s="181"/>
      <c r="M40" s="181">
        <v>1</v>
      </c>
      <c r="N40" s="189"/>
      <c r="O40" s="194"/>
      <c r="P40" s="183"/>
      <c r="Q40" s="183"/>
      <c r="R40" s="184"/>
      <c r="S40" s="181"/>
      <c r="T40" s="190">
        <v>1</v>
      </c>
      <c r="U40" s="180"/>
      <c r="V40" s="181"/>
      <c r="W40" s="181"/>
      <c r="X40" s="181"/>
      <c r="Y40" s="182"/>
      <c r="Z40" s="184"/>
      <c r="AA40" s="181"/>
      <c r="AB40" s="181"/>
      <c r="AC40" s="181"/>
      <c r="AD40" s="184"/>
      <c r="AE40" s="258"/>
      <c r="AF40" s="181"/>
      <c r="AG40" s="181">
        <v>1</v>
      </c>
      <c r="AH40" s="181"/>
      <c r="AI40" s="182"/>
      <c r="AJ40" s="262"/>
      <c r="AK40" s="181"/>
      <c r="AL40" s="181"/>
      <c r="AM40" s="181"/>
      <c r="AN40" s="182"/>
      <c r="AO40" s="184"/>
      <c r="AP40" s="181"/>
      <c r="AQ40" s="181"/>
      <c r="AR40" s="181"/>
      <c r="AS40" s="184"/>
      <c r="AT40" s="180"/>
      <c r="AU40" s="181"/>
      <c r="AV40" s="181"/>
      <c r="AW40" s="181"/>
      <c r="AX40" s="185"/>
      <c r="AY40" s="186"/>
      <c r="AZ40" s="14"/>
      <c r="BA40" s="189"/>
      <c r="BB40" s="181"/>
      <c r="BC40" s="182"/>
      <c r="BD40" s="183"/>
      <c r="BE40" s="181"/>
      <c r="BF40" s="181"/>
      <c r="BG40" s="181"/>
      <c r="BH40" s="182"/>
      <c r="BI40" s="184"/>
      <c r="BJ40" s="181"/>
      <c r="BK40" s="181"/>
      <c r="BL40" s="181"/>
      <c r="BM40" s="184"/>
      <c r="BN40" s="186"/>
      <c r="BO40" s="181"/>
      <c r="BP40" s="181"/>
      <c r="BQ40" s="181"/>
      <c r="BR40" s="187"/>
      <c r="BS40" s="180"/>
      <c r="BT40" s="14"/>
      <c r="BU40" s="189"/>
      <c r="BV40" s="189"/>
      <c r="BW40" s="182"/>
      <c r="BX40" s="180"/>
      <c r="BY40" s="14"/>
      <c r="BZ40" s="189"/>
      <c r="CA40" s="189"/>
      <c r="CB40" s="182"/>
    </row>
    <row r="41" spans="1:80" ht="13.5" thickBot="1">
      <c r="A41" s="354"/>
      <c r="B41" s="417"/>
      <c r="C41" s="308">
        <v>9</v>
      </c>
      <c r="D41" s="308">
        <v>2</v>
      </c>
      <c r="E41" s="225">
        <v>1</v>
      </c>
      <c r="F41" s="69"/>
      <c r="G41" s="96"/>
      <c r="H41" s="69">
        <f t="shared" si="0"/>
        <v>12</v>
      </c>
      <c r="I41" s="350"/>
      <c r="K41" s="186"/>
      <c r="L41" s="181"/>
      <c r="M41" s="181"/>
      <c r="N41" s="189"/>
      <c r="O41" s="194"/>
      <c r="P41" s="183"/>
      <c r="Q41" s="183"/>
      <c r="R41" s="184"/>
      <c r="S41" s="181"/>
      <c r="T41" s="187"/>
      <c r="U41" s="180"/>
      <c r="V41" s="181"/>
      <c r="W41" s="181"/>
      <c r="X41" s="181"/>
      <c r="Y41" s="182"/>
      <c r="Z41" s="184"/>
      <c r="AA41" s="181"/>
      <c r="AB41" s="181"/>
      <c r="AC41" s="181"/>
      <c r="AD41" s="184"/>
      <c r="AE41" s="192">
        <v>2</v>
      </c>
      <c r="AF41" s="188">
        <v>2</v>
      </c>
      <c r="AG41" s="188">
        <v>1</v>
      </c>
      <c r="AH41" s="181"/>
      <c r="AI41" s="182"/>
      <c r="AJ41" s="191">
        <v>7</v>
      </c>
      <c r="AK41" s="181"/>
      <c r="AL41" s="181"/>
      <c r="AM41" s="181"/>
      <c r="AN41" s="182"/>
      <c r="AO41" s="191"/>
      <c r="AP41" s="188"/>
      <c r="AQ41" s="181"/>
      <c r="AR41" s="181"/>
      <c r="AS41" s="184"/>
      <c r="AT41" s="180"/>
      <c r="AU41" s="181"/>
      <c r="AV41" s="181"/>
      <c r="AW41" s="181"/>
      <c r="AX41" s="185"/>
      <c r="AY41" s="262"/>
      <c r="AZ41" s="188"/>
      <c r="BA41" s="189"/>
      <c r="BB41" s="181"/>
      <c r="BC41" s="182"/>
      <c r="BD41" s="183"/>
      <c r="BE41" s="181"/>
      <c r="BF41" s="181"/>
      <c r="BG41" s="181"/>
      <c r="BH41" s="182"/>
      <c r="BI41" s="184"/>
      <c r="BJ41" s="181"/>
      <c r="BK41" s="181"/>
      <c r="BL41" s="181"/>
      <c r="BM41" s="184"/>
      <c r="BN41" s="186"/>
      <c r="BO41" s="181"/>
      <c r="BP41" s="181"/>
      <c r="BQ41" s="181"/>
      <c r="BR41" s="187"/>
      <c r="BS41" s="180"/>
      <c r="BT41" s="14"/>
      <c r="BU41" s="189"/>
      <c r="BV41" s="189"/>
      <c r="BW41" s="182"/>
      <c r="BX41" s="180"/>
      <c r="BY41" s="14"/>
      <c r="BZ41" s="189"/>
      <c r="CA41" s="189"/>
      <c r="CB41" s="182"/>
    </row>
    <row r="42" spans="1:80" ht="12.75">
      <c r="A42" s="424" t="s">
        <v>10</v>
      </c>
      <c r="B42" s="101" t="s">
        <v>79</v>
      </c>
      <c r="C42" s="251">
        <v>1</v>
      </c>
      <c r="D42" s="73"/>
      <c r="E42" s="4"/>
      <c r="F42" s="73">
        <v>1</v>
      </c>
      <c r="H42" s="103">
        <f>SUM(C42:F42)</f>
        <v>2</v>
      </c>
      <c r="I42" s="369">
        <f>SUM(H42:H46)</f>
        <v>10</v>
      </c>
      <c r="K42" s="186"/>
      <c r="L42" s="181"/>
      <c r="M42" s="181"/>
      <c r="N42" s="181">
        <v>1</v>
      </c>
      <c r="O42" s="182"/>
      <c r="P42" s="183"/>
      <c r="Q42" s="183"/>
      <c r="R42" s="185"/>
      <c r="S42" s="181"/>
      <c r="T42" s="187"/>
      <c r="U42" s="180"/>
      <c r="V42" s="181"/>
      <c r="W42" s="181"/>
      <c r="X42" s="181"/>
      <c r="Y42" s="182"/>
      <c r="Z42" s="184"/>
      <c r="AA42" s="181"/>
      <c r="AB42" s="181"/>
      <c r="AC42" s="181"/>
      <c r="AD42" s="184"/>
      <c r="AE42" s="180"/>
      <c r="AF42" s="181"/>
      <c r="AG42" s="181"/>
      <c r="AH42" s="181"/>
      <c r="AI42" s="182"/>
      <c r="AJ42" s="191">
        <v>1</v>
      </c>
      <c r="AK42" s="181"/>
      <c r="AL42" s="181"/>
      <c r="AM42" s="181"/>
      <c r="AN42" s="182"/>
      <c r="AO42" s="184"/>
      <c r="AP42" s="181"/>
      <c r="AQ42" s="181"/>
      <c r="AR42" s="181"/>
      <c r="AS42" s="184"/>
      <c r="AT42" s="180"/>
      <c r="AU42" s="181"/>
      <c r="AV42" s="181"/>
      <c r="AW42" s="181"/>
      <c r="AX42" s="185"/>
      <c r="AY42" s="201"/>
      <c r="AZ42" s="181"/>
      <c r="BA42" s="181"/>
      <c r="BB42" s="181"/>
      <c r="BC42" s="182"/>
      <c r="BD42" s="183"/>
      <c r="BE42" s="181"/>
      <c r="BF42" s="181"/>
      <c r="BG42" s="181"/>
      <c r="BH42" s="182"/>
      <c r="BI42" s="184"/>
      <c r="BJ42" s="181"/>
      <c r="BK42" s="181"/>
      <c r="BL42" s="181"/>
      <c r="BM42" s="184"/>
      <c r="BN42" s="186"/>
      <c r="BO42" s="181"/>
      <c r="BP42" s="181"/>
      <c r="BQ42" s="181"/>
      <c r="BR42" s="187"/>
      <c r="BS42" s="180"/>
      <c r="BT42" s="181"/>
      <c r="BU42" s="181"/>
      <c r="BV42" s="181"/>
      <c r="BW42" s="182"/>
      <c r="BX42" s="180"/>
      <c r="BY42" s="181"/>
      <c r="BZ42" s="181"/>
      <c r="CA42" s="181"/>
      <c r="CB42" s="182"/>
    </row>
    <row r="43" spans="1:80" ht="14.25" customHeight="1">
      <c r="A43" s="341"/>
      <c r="B43" s="425" t="s">
        <v>169</v>
      </c>
      <c r="C43" s="121"/>
      <c r="D43" s="309">
        <v>1</v>
      </c>
      <c r="E43" s="32"/>
      <c r="F43" s="32"/>
      <c r="G43" s="32"/>
      <c r="H43" s="27">
        <f t="shared" si="0"/>
        <v>1</v>
      </c>
      <c r="I43" s="343"/>
      <c r="K43" s="186"/>
      <c r="L43" s="181"/>
      <c r="M43" s="181"/>
      <c r="N43" s="181"/>
      <c r="O43" s="182"/>
      <c r="P43" s="183"/>
      <c r="Q43" s="183"/>
      <c r="R43" s="185"/>
      <c r="S43" s="181"/>
      <c r="T43" s="187"/>
      <c r="U43" s="180"/>
      <c r="V43" s="181"/>
      <c r="W43" s="181"/>
      <c r="X43" s="181"/>
      <c r="Y43" s="182"/>
      <c r="Z43" s="184"/>
      <c r="AA43" s="181"/>
      <c r="AB43" s="181"/>
      <c r="AC43" s="181"/>
      <c r="AD43" s="184"/>
      <c r="AE43" s="180"/>
      <c r="AF43" s="181"/>
      <c r="AG43" s="181"/>
      <c r="AH43" s="181"/>
      <c r="AI43" s="182"/>
      <c r="AJ43" s="262"/>
      <c r="AK43" s="181">
        <v>1</v>
      </c>
      <c r="AL43" s="181"/>
      <c r="AM43" s="181"/>
      <c r="AN43" s="182"/>
      <c r="AO43" s="184"/>
      <c r="AP43" s="181"/>
      <c r="AQ43" s="181"/>
      <c r="AR43" s="181"/>
      <c r="AS43" s="184"/>
      <c r="AT43" s="180"/>
      <c r="AU43" s="181"/>
      <c r="AV43" s="181"/>
      <c r="AW43" s="181"/>
      <c r="AX43" s="185"/>
      <c r="AY43" s="186"/>
      <c r="AZ43" s="181"/>
      <c r="BA43" s="181"/>
      <c r="BB43" s="181"/>
      <c r="BC43" s="182"/>
      <c r="BD43" s="183"/>
      <c r="BE43" s="181"/>
      <c r="BF43" s="181"/>
      <c r="BG43" s="181"/>
      <c r="BH43" s="182"/>
      <c r="BI43" s="184"/>
      <c r="BJ43" s="181"/>
      <c r="BK43" s="181"/>
      <c r="BL43" s="181"/>
      <c r="BM43" s="184"/>
      <c r="BN43" s="186"/>
      <c r="BO43" s="181"/>
      <c r="BP43" s="181"/>
      <c r="BQ43" s="181"/>
      <c r="BR43" s="187"/>
      <c r="BS43" s="180"/>
      <c r="BT43" s="181"/>
      <c r="BU43" s="181"/>
      <c r="BV43" s="181"/>
      <c r="BW43" s="182"/>
      <c r="BX43" s="180"/>
      <c r="BY43" s="181"/>
      <c r="BZ43" s="181"/>
      <c r="CA43" s="181"/>
      <c r="CB43" s="182"/>
    </row>
    <row r="44" spans="1:80" ht="12.75">
      <c r="A44" s="341"/>
      <c r="B44" s="426"/>
      <c r="C44" s="310">
        <v>2</v>
      </c>
      <c r="D44" s="310">
        <v>2</v>
      </c>
      <c r="E44" s="61"/>
      <c r="F44" s="122"/>
      <c r="G44" s="123"/>
      <c r="H44" s="27">
        <f>SUM(C44:G44)</f>
        <v>4</v>
      </c>
      <c r="I44" s="343"/>
      <c r="K44" s="186"/>
      <c r="L44" s="181"/>
      <c r="M44" s="181"/>
      <c r="N44" s="181"/>
      <c r="O44" s="182"/>
      <c r="P44" s="183"/>
      <c r="Q44" s="183"/>
      <c r="R44" s="181"/>
      <c r="S44" s="181"/>
      <c r="T44" s="182"/>
      <c r="U44" s="180"/>
      <c r="V44" s="181"/>
      <c r="W44" s="181"/>
      <c r="X44" s="181"/>
      <c r="Y44" s="182"/>
      <c r="Z44" s="184"/>
      <c r="AA44" s="181"/>
      <c r="AB44" s="181"/>
      <c r="AC44" s="181"/>
      <c r="AD44" s="184"/>
      <c r="AE44" s="180"/>
      <c r="AF44" s="181"/>
      <c r="AG44" s="181"/>
      <c r="AH44" s="181"/>
      <c r="AI44" s="182"/>
      <c r="AJ44" s="191">
        <v>2</v>
      </c>
      <c r="AK44" s="188">
        <v>2</v>
      </c>
      <c r="AL44" s="181"/>
      <c r="AM44" s="181"/>
      <c r="AN44" s="182"/>
      <c r="AO44" s="184"/>
      <c r="AP44" s="181"/>
      <c r="AQ44" s="181"/>
      <c r="AR44" s="181"/>
      <c r="AS44" s="184"/>
      <c r="AT44" s="180"/>
      <c r="AU44" s="181"/>
      <c r="AV44" s="181"/>
      <c r="AW44" s="181"/>
      <c r="AX44" s="185"/>
      <c r="AY44" s="186"/>
      <c r="AZ44" s="181"/>
      <c r="BA44" s="181"/>
      <c r="BB44" s="181"/>
      <c r="BC44" s="182"/>
      <c r="BD44" s="183"/>
      <c r="BE44" s="181"/>
      <c r="BF44" s="181"/>
      <c r="BG44" s="181"/>
      <c r="BH44" s="182"/>
      <c r="BI44" s="184"/>
      <c r="BJ44" s="181"/>
      <c r="BK44" s="181"/>
      <c r="BL44" s="181"/>
      <c r="BM44" s="184"/>
      <c r="BN44" s="186"/>
      <c r="BO44" s="181"/>
      <c r="BP44" s="181"/>
      <c r="BQ44" s="181"/>
      <c r="BR44" s="187"/>
      <c r="BS44" s="180"/>
      <c r="BT44" s="181"/>
      <c r="BU44" s="181"/>
      <c r="BV44" s="181"/>
      <c r="BW44" s="182"/>
      <c r="BX44" s="180"/>
      <c r="BY44" s="181"/>
      <c r="BZ44" s="181"/>
      <c r="CA44" s="181"/>
      <c r="CB44" s="182"/>
    </row>
    <row r="45" spans="1:80" ht="12.75">
      <c r="A45" s="341"/>
      <c r="B45" s="405" t="s">
        <v>68</v>
      </c>
      <c r="C45" s="311"/>
      <c r="D45" s="123"/>
      <c r="E45" s="32">
        <v>1</v>
      </c>
      <c r="F45" s="122">
        <v>1</v>
      </c>
      <c r="G45" s="123"/>
      <c r="H45" s="27">
        <f t="shared" si="0"/>
        <v>2</v>
      </c>
      <c r="I45" s="343"/>
      <c r="K45" s="186"/>
      <c r="L45" s="181"/>
      <c r="M45" s="181"/>
      <c r="N45" s="181">
        <v>1</v>
      </c>
      <c r="O45" s="182"/>
      <c r="P45" s="183"/>
      <c r="Q45" s="183"/>
      <c r="R45" s="181"/>
      <c r="S45" s="181"/>
      <c r="T45" s="182"/>
      <c r="U45" s="180"/>
      <c r="V45" s="181"/>
      <c r="W45" s="181"/>
      <c r="X45" s="181"/>
      <c r="Y45" s="182"/>
      <c r="Z45" s="184"/>
      <c r="AA45" s="181"/>
      <c r="AB45" s="181"/>
      <c r="AC45" s="181"/>
      <c r="AD45" s="184"/>
      <c r="AE45" s="180"/>
      <c r="AF45" s="181"/>
      <c r="AG45" s="181"/>
      <c r="AH45" s="181"/>
      <c r="AI45" s="182"/>
      <c r="AJ45" s="262"/>
      <c r="AK45" s="181"/>
      <c r="AL45" s="181"/>
      <c r="AM45" s="181"/>
      <c r="AN45" s="182"/>
      <c r="AO45" s="184"/>
      <c r="AP45" s="181"/>
      <c r="AQ45" s="181"/>
      <c r="AR45" s="181"/>
      <c r="AS45" s="184"/>
      <c r="AT45" s="180"/>
      <c r="AU45" s="181"/>
      <c r="AV45" s="181"/>
      <c r="AW45" s="181"/>
      <c r="AX45" s="185"/>
      <c r="AY45" s="186"/>
      <c r="AZ45" s="181"/>
      <c r="BA45" s="181">
        <v>1</v>
      </c>
      <c r="BB45" s="181"/>
      <c r="BC45" s="182"/>
      <c r="BD45" s="183"/>
      <c r="BE45" s="181"/>
      <c r="BF45" s="181"/>
      <c r="BG45" s="181"/>
      <c r="BH45" s="182"/>
      <c r="BI45" s="184"/>
      <c r="BJ45" s="181"/>
      <c r="BK45" s="181"/>
      <c r="BL45" s="181"/>
      <c r="BM45" s="184"/>
      <c r="BN45" s="186"/>
      <c r="BO45" s="181"/>
      <c r="BP45" s="181"/>
      <c r="BQ45" s="181"/>
      <c r="BR45" s="187"/>
      <c r="BS45" s="180"/>
      <c r="BT45" s="181"/>
      <c r="BU45" s="181"/>
      <c r="BV45" s="181"/>
      <c r="BW45" s="182"/>
      <c r="BX45" s="180"/>
      <c r="BY45" s="181"/>
      <c r="BZ45" s="181"/>
      <c r="CA45" s="181"/>
      <c r="CB45" s="182"/>
    </row>
    <row r="46" spans="1:80" ht="13.5" thickBot="1">
      <c r="A46" s="336"/>
      <c r="B46" s="406"/>
      <c r="C46" s="69"/>
      <c r="D46" s="69"/>
      <c r="F46" s="124">
        <v>1</v>
      </c>
      <c r="G46" s="95"/>
      <c r="H46" s="96">
        <f t="shared" si="0"/>
        <v>1</v>
      </c>
      <c r="I46" s="344"/>
      <c r="K46" s="186"/>
      <c r="L46" s="181"/>
      <c r="M46" s="181"/>
      <c r="N46" s="189">
        <v>1</v>
      </c>
      <c r="O46" s="182"/>
      <c r="P46" s="183"/>
      <c r="Q46" s="183"/>
      <c r="R46" s="181"/>
      <c r="S46" s="181"/>
      <c r="T46" s="182"/>
      <c r="U46" s="180"/>
      <c r="V46" s="181"/>
      <c r="W46" s="181"/>
      <c r="X46" s="181"/>
      <c r="Y46" s="182"/>
      <c r="Z46" s="184"/>
      <c r="AA46" s="181"/>
      <c r="AB46" s="181"/>
      <c r="AC46" s="181"/>
      <c r="AD46" s="184"/>
      <c r="AE46" s="180"/>
      <c r="AF46" s="181"/>
      <c r="AG46" s="181"/>
      <c r="AH46" s="181"/>
      <c r="AI46" s="182"/>
      <c r="AJ46" s="262"/>
      <c r="AK46" s="181"/>
      <c r="AL46" s="181"/>
      <c r="AM46" s="181"/>
      <c r="AN46" s="182"/>
      <c r="AO46" s="184"/>
      <c r="AP46" s="181"/>
      <c r="AQ46" s="181"/>
      <c r="AR46" s="181"/>
      <c r="AS46" s="184"/>
      <c r="AT46" s="180"/>
      <c r="AU46" s="181"/>
      <c r="AV46" s="181"/>
      <c r="AW46" s="181"/>
      <c r="AX46" s="185"/>
      <c r="AY46" s="180"/>
      <c r="AZ46" s="181"/>
      <c r="BA46" s="181"/>
      <c r="BB46" s="181"/>
      <c r="BC46" s="182"/>
      <c r="BD46" s="183"/>
      <c r="BE46" s="181"/>
      <c r="BF46" s="181"/>
      <c r="BG46" s="181"/>
      <c r="BH46" s="182"/>
      <c r="BI46" s="184"/>
      <c r="BJ46" s="181"/>
      <c r="BK46" s="181"/>
      <c r="BL46" s="181"/>
      <c r="BM46" s="184"/>
      <c r="BN46" s="186"/>
      <c r="BO46" s="181"/>
      <c r="BP46" s="181"/>
      <c r="BQ46" s="181"/>
      <c r="BR46" s="187"/>
      <c r="BS46" s="180"/>
      <c r="BT46" s="181"/>
      <c r="BU46" s="181"/>
      <c r="BV46" s="181"/>
      <c r="BW46" s="182"/>
      <c r="BX46" s="180"/>
      <c r="BY46" s="181"/>
      <c r="BZ46" s="181"/>
      <c r="CA46" s="181"/>
      <c r="CB46" s="182"/>
    </row>
    <row r="47" spans="1:80" ht="12.75">
      <c r="A47" s="335" t="s">
        <v>32</v>
      </c>
      <c r="B47" s="63" t="s">
        <v>69</v>
      </c>
      <c r="C47" s="64"/>
      <c r="D47" s="64">
        <v>1</v>
      </c>
      <c r="E47" s="64"/>
      <c r="F47" s="32">
        <v>1</v>
      </c>
      <c r="G47" s="64"/>
      <c r="H47" s="65">
        <f t="shared" si="0"/>
        <v>2</v>
      </c>
      <c r="I47" s="342">
        <f>SUM(H47:H52)</f>
        <v>22</v>
      </c>
      <c r="K47" s="186"/>
      <c r="L47" s="181"/>
      <c r="M47" s="181"/>
      <c r="N47" s="181">
        <v>1</v>
      </c>
      <c r="O47" s="182"/>
      <c r="P47" s="183"/>
      <c r="Q47" s="183"/>
      <c r="R47" s="181"/>
      <c r="S47" s="181"/>
      <c r="T47" s="182"/>
      <c r="U47" s="180"/>
      <c r="V47" s="181"/>
      <c r="W47" s="181"/>
      <c r="X47" s="181"/>
      <c r="Y47" s="182"/>
      <c r="Z47" s="184"/>
      <c r="AA47" s="181"/>
      <c r="AB47" s="181"/>
      <c r="AC47" s="181"/>
      <c r="AD47" s="184"/>
      <c r="AE47" s="180"/>
      <c r="AF47" s="181"/>
      <c r="AG47" s="181"/>
      <c r="AH47" s="181"/>
      <c r="AI47" s="182"/>
      <c r="AJ47" s="262"/>
      <c r="AK47" s="181">
        <v>1</v>
      </c>
      <c r="AL47" s="181"/>
      <c r="AM47" s="181"/>
      <c r="AN47" s="182"/>
      <c r="AO47" s="184"/>
      <c r="AP47" s="181"/>
      <c r="AQ47" s="181"/>
      <c r="AR47" s="181"/>
      <c r="AS47" s="184"/>
      <c r="AT47" s="180"/>
      <c r="AU47" s="181"/>
      <c r="AV47" s="181"/>
      <c r="AW47" s="181"/>
      <c r="AX47" s="185"/>
      <c r="AY47" s="180"/>
      <c r="AZ47" s="181"/>
      <c r="BA47" s="181"/>
      <c r="BB47" s="181"/>
      <c r="BC47" s="182"/>
      <c r="BD47" s="183"/>
      <c r="BE47" s="181"/>
      <c r="BF47" s="181"/>
      <c r="BG47" s="181"/>
      <c r="BH47" s="182"/>
      <c r="BI47" s="184"/>
      <c r="BJ47" s="181"/>
      <c r="BK47" s="181"/>
      <c r="BL47" s="181"/>
      <c r="BM47" s="184"/>
      <c r="BN47" s="186"/>
      <c r="BO47" s="181"/>
      <c r="BP47" s="181"/>
      <c r="BQ47" s="181"/>
      <c r="BR47" s="187"/>
      <c r="BS47" s="180"/>
      <c r="BT47" s="181"/>
      <c r="BU47" s="181"/>
      <c r="BV47" s="181"/>
      <c r="BW47" s="182"/>
      <c r="BX47" s="180"/>
      <c r="BY47" s="181"/>
      <c r="BZ47" s="181"/>
      <c r="CA47" s="181"/>
      <c r="CB47" s="182"/>
    </row>
    <row r="48" spans="1:80" ht="12.75">
      <c r="A48" s="351"/>
      <c r="B48" s="29" t="s">
        <v>70</v>
      </c>
      <c r="C48" s="310">
        <v>1</v>
      </c>
      <c r="D48" s="179"/>
      <c r="E48" s="32"/>
      <c r="F48" s="32"/>
      <c r="G48" s="32"/>
      <c r="H48" s="27">
        <f t="shared" si="0"/>
        <v>1</v>
      </c>
      <c r="I48" s="345"/>
      <c r="K48" s="186"/>
      <c r="L48" s="181"/>
      <c r="M48" s="181"/>
      <c r="N48" s="181"/>
      <c r="O48" s="182"/>
      <c r="P48" s="183"/>
      <c r="Q48" s="183"/>
      <c r="R48" s="181"/>
      <c r="S48" s="181"/>
      <c r="T48" s="182"/>
      <c r="U48" s="180"/>
      <c r="V48" s="181"/>
      <c r="W48" s="181"/>
      <c r="X48" s="181"/>
      <c r="Y48" s="182"/>
      <c r="Z48" s="184"/>
      <c r="AA48" s="181"/>
      <c r="AB48" s="181"/>
      <c r="AC48" s="181"/>
      <c r="AD48" s="184"/>
      <c r="AE48" s="192">
        <v>1</v>
      </c>
      <c r="AF48" s="181"/>
      <c r="AG48" s="181"/>
      <c r="AH48" s="181"/>
      <c r="AI48" s="182"/>
      <c r="AJ48" s="262"/>
      <c r="AK48" s="188"/>
      <c r="AL48" s="181"/>
      <c r="AM48" s="181"/>
      <c r="AN48" s="182"/>
      <c r="AO48" s="184"/>
      <c r="AP48" s="181"/>
      <c r="AQ48" s="181"/>
      <c r="AR48" s="181"/>
      <c r="AS48" s="184"/>
      <c r="AT48" s="180"/>
      <c r="AU48" s="181"/>
      <c r="AV48" s="181"/>
      <c r="AW48" s="181"/>
      <c r="AX48" s="185"/>
      <c r="AY48" s="180"/>
      <c r="AZ48" s="181"/>
      <c r="BA48" s="181"/>
      <c r="BB48" s="181"/>
      <c r="BC48" s="182"/>
      <c r="BD48" s="183"/>
      <c r="BE48" s="181"/>
      <c r="BF48" s="181"/>
      <c r="BG48" s="181"/>
      <c r="BH48" s="182"/>
      <c r="BI48" s="184"/>
      <c r="BJ48" s="181"/>
      <c r="BK48" s="181"/>
      <c r="BL48" s="181"/>
      <c r="BM48" s="184"/>
      <c r="BN48" s="186"/>
      <c r="BO48" s="181"/>
      <c r="BP48" s="181"/>
      <c r="BQ48" s="181"/>
      <c r="BR48" s="187"/>
      <c r="BS48" s="180"/>
      <c r="BT48" s="181"/>
      <c r="BU48" s="181"/>
      <c r="BV48" s="181"/>
      <c r="BW48" s="182"/>
      <c r="BX48" s="180"/>
      <c r="BY48" s="181"/>
      <c r="BZ48" s="181"/>
      <c r="CA48" s="181"/>
      <c r="CB48" s="182"/>
    </row>
    <row r="49" spans="1:80" ht="12.75">
      <c r="A49" s="352"/>
      <c r="B49" s="407" t="s">
        <v>222</v>
      </c>
      <c r="C49" s="312">
        <v>13</v>
      </c>
      <c r="D49" s="313"/>
      <c r="E49" s="61"/>
      <c r="F49" s="61"/>
      <c r="G49" s="61"/>
      <c r="H49" s="27">
        <f t="shared" si="0"/>
        <v>13</v>
      </c>
      <c r="I49" s="346"/>
      <c r="K49" s="186"/>
      <c r="L49" s="181"/>
      <c r="M49" s="181"/>
      <c r="N49" s="181"/>
      <c r="O49" s="182"/>
      <c r="P49" s="183"/>
      <c r="Q49" s="183"/>
      <c r="R49" s="181"/>
      <c r="S49" s="181"/>
      <c r="T49" s="182"/>
      <c r="U49" s="180"/>
      <c r="V49" s="181"/>
      <c r="W49" s="181"/>
      <c r="X49" s="181"/>
      <c r="Y49" s="182"/>
      <c r="Z49" s="184"/>
      <c r="AA49" s="181"/>
      <c r="AB49" s="181"/>
      <c r="AC49" s="181"/>
      <c r="AD49" s="184"/>
      <c r="AE49" s="192"/>
      <c r="AF49" s="181"/>
      <c r="AG49" s="181"/>
      <c r="AH49" s="181"/>
      <c r="AI49" s="182"/>
      <c r="AJ49" s="192">
        <v>13</v>
      </c>
      <c r="AK49" s="188"/>
      <c r="AL49" s="181"/>
      <c r="AM49" s="181"/>
      <c r="AN49" s="182"/>
      <c r="AO49" s="184"/>
      <c r="AP49" s="181"/>
      <c r="AQ49" s="181"/>
      <c r="AR49" s="181"/>
      <c r="AS49" s="184"/>
      <c r="AT49" s="180"/>
      <c r="AU49" s="181"/>
      <c r="AV49" s="181"/>
      <c r="AW49" s="181"/>
      <c r="AX49" s="185"/>
      <c r="AY49" s="180"/>
      <c r="AZ49" s="181"/>
      <c r="BA49" s="181"/>
      <c r="BB49" s="181"/>
      <c r="BC49" s="182"/>
      <c r="BD49" s="183"/>
      <c r="BE49" s="181"/>
      <c r="BF49" s="181"/>
      <c r="BG49" s="181"/>
      <c r="BH49" s="182"/>
      <c r="BI49" s="184"/>
      <c r="BJ49" s="181"/>
      <c r="BK49" s="181"/>
      <c r="BL49" s="181"/>
      <c r="BM49" s="184"/>
      <c r="BN49" s="186"/>
      <c r="BO49" s="181"/>
      <c r="BP49" s="181"/>
      <c r="BQ49" s="181"/>
      <c r="BR49" s="187"/>
      <c r="BS49" s="180"/>
      <c r="BT49" s="181"/>
      <c r="BU49" s="181"/>
      <c r="BV49" s="181"/>
      <c r="BW49" s="182"/>
      <c r="BX49" s="180"/>
      <c r="BY49" s="181"/>
      <c r="BZ49" s="181"/>
      <c r="CA49" s="181"/>
      <c r="CB49" s="182"/>
    </row>
    <row r="50" spans="1:80" ht="12.75">
      <c r="A50" s="352"/>
      <c r="B50" s="407"/>
      <c r="C50" s="61">
        <v>1</v>
      </c>
      <c r="D50" s="61"/>
      <c r="E50" s="61"/>
      <c r="F50" s="61"/>
      <c r="G50" s="61"/>
      <c r="H50" s="27">
        <f t="shared" si="0"/>
        <v>1</v>
      </c>
      <c r="I50" s="346"/>
      <c r="K50" s="186"/>
      <c r="L50" s="181"/>
      <c r="M50" s="181"/>
      <c r="N50" s="181"/>
      <c r="O50" s="182"/>
      <c r="P50" s="183"/>
      <c r="Q50" s="183"/>
      <c r="R50" s="181"/>
      <c r="S50" s="181"/>
      <c r="T50" s="182"/>
      <c r="U50" s="180"/>
      <c r="V50" s="181"/>
      <c r="W50" s="181"/>
      <c r="X50" s="181"/>
      <c r="Y50" s="182"/>
      <c r="Z50" s="184"/>
      <c r="AA50" s="181"/>
      <c r="AB50" s="181"/>
      <c r="AC50" s="181"/>
      <c r="AD50" s="184"/>
      <c r="AE50" s="180"/>
      <c r="AF50" s="181"/>
      <c r="AG50" s="181"/>
      <c r="AH50" s="181"/>
      <c r="AI50" s="182"/>
      <c r="AJ50" s="186">
        <v>1</v>
      </c>
      <c r="AK50" s="188"/>
      <c r="AL50" s="181"/>
      <c r="AM50" s="181"/>
      <c r="AN50" s="182"/>
      <c r="AO50" s="184"/>
      <c r="AP50" s="181"/>
      <c r="AQ50" s="181"/>
      <c r="AR50" s="181"/>
      <c r="AS50" s="184"/>
      <c r="AT50" s="180"/>
      <c r="AU50" s="181"/>
      <c r="AV50" s="181"/>
      <c r="AW50" s="181"/>
      <c r="AX50" s="185"/>
      <c r="AY50" s="180"/>
      <c r="AZ50" s="181"/>
      <c r="BA50" s="181"/>
      <c r="BB50" s="181"/>
      <c r="BC50" s="182"/>
      <c r="BD50" s="183"/>
      <c r="BE50" s="181"/>
      <c r="BF50" s="181"/>
      <c r="BG50" s="181"/>
      <c r="BH50" s="182"/>
      <c r="BI50" s="184"/>
      <c r="BJ50" s="181"/>
      <c r="BK50" s="181"/>
      <c r="BL50" s="181"/>
      <c r="BM50" s="184"/>
      <c r="BN50" s="186"/>
      <c r="BO50" s="181"/>
      <c r="BP50" s="181"/>
      <c r="BQ50" s="181"/>
      <c r="BR50" s="187"/>
      <c r="BS50" s="180"/>
      <c r="BT50" s="181"/>
      <c r="BU50" s="181"/>
      <c r="BV50" s="181"/>
      <c r="BW50" s="182"/>
      <c r="BX50" s="180"/>
      <c r="BY50" s="181"/>
      <c r="BZ50" s="181"/>
      <c r="CA50" s="181"/>
      <c r="CB50" s="182"/>
    </row>
    <row r="51" spans="1:80" ht="12.75">
      <c r="A51" s="352"/>
      <c r="B51" s="405" t="s">
        <v>71</v>
      </c>
      <c r="C51" s="32">
        <v>2</v>
      </c>
      <c r="D51" s="61"/>
      <c r="E51" s="61"/>
      <c r="F51" s="61"/>
      <c r="G51" s="61"/>
      <c r="H51" s="27">
        <f t="shared" si="0"/>
        <v>2</v>
      </c>
      <c r="I51" s="346"/>
      <c r="K51" s="186">
        <v>2</v>
      </c>
      <c r="L51" s="181"/>
      <c r="M51" s="181"/>
      <c r="N51" s="181"/>
      <c r="O51" s="182"/>
      <c r="P51" s="183"/>
      <c r="Q51" s="183"/>
      <c r="R51" s="181"/>
      <c r="S51" s="181"/>
      <c r="T51" s="182"/>
      <c r="U51" s="180"/>
      <c r="V51" s="181"/>
      <c r="W51" s="181"/>
      <c r="X51" s="181"/>
      <c r="Y51" s="182"/>
      <c r="Z51" s="184"/>
      <c r="AA51" s="181"/>
      <c r="AB51" s="181"/>
      <c r="AC51" s="181"/>
      <c r="AD51" s="184"/>
      <c r="AE51" s="180"/>
      <c r="AF51" s="181"/>
      <c r="AG51" s="181"/>
      <c r="AH51" s="181"/>
      <c r="AI51" s="182"/>
      <c r="AJ51" s="262"/>
      <c r="AK51" s="188"/>
      <c r="AL51" s="181"/>
      <c r="AM51" s="181"/>
      <c r="AN51" s="182"/>
      <c r="AO51" s="184"/>
      <c r="AP51" s="181"/>
      <c r="AQ51" s="181"/>
      <c r="AR51" s="181"/>
      <c r="AS51" s="184"/>
      <c r="AT51" s="180"/>
      <c r="AU51" s="181"/>
      <c r="AV51" s="181"/>
      <c r="AW51" s="181"/>
      <c r="AX51" s="185"/>
      <c r="AY51" s="180"/>
      <c r="AZ51" s="181"/>
      <c r="BA51" s="181"/>
      <c r="BB51" s="181"/>
      <c r="BC51" s="182"/>
      <c r="BD51" s="183"/>
      <c r="BE51" s="181"/>
      <c r="BF51" s="181"/>
      <c r="BG51" s="181"/>
      <c r="BH51" s="182"/>
      <c r="BI51" s="184"/>
      <c r="BJ51" s="181"/>
      <c r="BK51" s="181"/>
      <c r="BL51" s="181"/>
      <c r="BM51" s="184"/>
      <c r="BN51" s="186"/>
      <c r="BO51" s="181"/>
      <c r="BP51" s="181"/>
      <c r="BQ51" s="181"/>
      <c r="BR51" s="187"/>
      <c r="BS51" s="180"/>
      <c r="BT51" s="181"/>
      <c r="BU51" s="181"/>
      <c r="BV51" s="181"/>
      <c r="BW51" s="182"/>
      <c r="BX51" s="180"/>
      <c r="BY51" s="181"/>
      <c r="BZ51" s="181"/>
      <c r="CA51" s="181"/>
      <c r="CB51" s="182"/>
    </row>
    <row r="52" spans="1:80" ht="13.5" thickBot="1">
      <c r="A52" s="336"/>
      <c r="B52" s="406"/>
      <c r="C52" s="308">
        <v>2</v>
      </c>
      <c r="D52" s="68"/>
      <c r="E52" s="68">
        <v>1</v>
      </c>
      <c r="F52" s="68"/>
      <c r="G52" s="68"/>
      <c r="H52" s="69">
        <f t="shared" si="0"/>
        <v>3</v>
      </c>
      <c r="I52" s="344"/>
      <c r="K52" s="186"/>
      <c r="L52" s="181"/>
      <c r="M52" s="181"/>
      <c r="N52" s="181"/>
      <c r="O52" s="182"/>
      <c r="P52" s="183"/>
      <c r="Q52" s="183"/>
      <c r="R52" s="181"/>
      <c r="S52" s="181"/>
      <c r="T52" s="182"/>
      <c r="U52" s="180"/>
      <c r="V52" s="229"/>
      <c r="W52" s="181">
        <v>1</v>
      </c>
      <c r="X52" s="181"/>
      <c r="Y52" s="182"/>
      <c r="Z52" s="184"/>
      <c r="AA52" s="181"/>
      <c r="AB52" s="181"/>
      <c r="AC52" s="181"/>
      <c r="AD52" s="184"/>
      <c r="AE52" s="180"/>
      <c r="AF52" s="181"/>
      <c r="AG52" s="181"/>
      <c r="AH52" s="181"/>
      <c r="AI52" s="182"/>
      <c r="AJ52" s="262"/>
      <c r="AK52" s="181"/>
      <c r="AL52" s="181"/>
      <c r="AM52" s="181"/>
      <c r="AN52" s="182"/>
      <c r="AO52" s="184"/>
      <c r="AP52" s="181"/>
      <c r="AQ52" s="181"/>
      <c r="AR52" s="181"/>
      <c r="AS52" s="184"/>
      <c r="AT52" s="180"/>
      <c r="AU52" s="181"/>
      <c r="AV52" s="181"/>
      <c r="AW52" s="181"/>
      <c r="AX52" s="185"/>
      <c r="AY52" s="180"/>
      <c r="AZ52" s="181"/>
      <c r="BA52" s="181"/>
      <c r="BB52" s="181"/>
      <c r="BC52" s="182"/>
      <c r="BD52" s="183"/>
      <c r="BE52" s="181"/>
      <c r="BF52" s="181"/>
      <c r="BG52" s="181"/>
      <c r="BH52" s="182"/>
      <c r="BI52" s="184"/>
      <c r="BJ52" s="181"/>
      <c r="BK52" s="181"/>
      <c r="BL52" s="181"/>
      <c r="BM52" s="184"/>
      <c r="BN52" s="186"/>
      <c r="BO52" s="181"/>
      <c r="BP52" s="181"/>
      <c r="BQ52" s="181"/>
      <c r="BR52" s="187"/>
      <c r="BS52" s="192">
        <v>2</v>
      </c>
      <c r="BT52" s="181"/>
      <c r="BU52" s="181"/>
      <c r="BV52" s="181"/>
      <c r="BW52" s="182"/>
      <c r="BX52" s="180"/>
      <c r="BY52" s="181"/>
      <c r="BZ52" s="181"/>
      <c r="CA52" s="181"/>
      <c r="CB52" s="182"/>
    </row>
    <row r="53" spans="1:80" ht="12.75" customHeight="1">
      <c r="A53" s="353" t="s">
        <v>215</v>
      </c>
      <c r="B53" s="84" t="s">
        <v>72</v>
      </c>
      <c r="C53" s="251">
        <v>1</v>
      </c>
      <c r="D53" s="177"/>
      <c r="E53" s="178">
        <v>1</v>
      </c>
      <c r="F53" s="85"/>
      <c r="G53" s="85"/>
      <c r="H53" s="86">
        <f t="shared" si="0"/>
        <v>2</v>
      </c>
      <c r="I53" s="355">
        <f>SUM(H53:H57)</f>
        <v>8</v>
      </c>
      <c r="K53" s="256"/>
      <c r="L53" s="188"/>
      <c r="M53" s="188">
        <v>1</v>
      </c>
      <c r="N53" s="181"/>
      <c r="O53" s="182"/>
      <c r="P53" s="183"/>
      <c r="Q53" s="183"/>
      <c r="R53" s="181"/>
      <c r="S53" s="181"/>
      <c r="T53" s="182"/>
      <c r="U53" s="180"/>
      <c r="V53" s="181"/>
      <c r="W53" s="181"/>
      <c r="X53" s="181"/>
      <c r="Y53" s="182"/>
      <c r="Z53" s="192">
        <v>1</v>
      </c>
      <c r="AA53" s="181"/>
      <c r="AB53" s="181"/>
      <c r="AC53" s="181"/>
      <c r="AD53" s="184"/>
      <c r="AE53" s="180"/>
      <c r="AF53" s="181"/>
      <c r="AG53" s="181"/>
      <c r="AH53" s="181"/>
      <c r="AI53" s="182"/>
      <c r="AJ53" s="262"/>
      <c r="AK53" s="181"/>
      <c r="AL53" s="181"/>
      <c r="AM53" s="181"/>
      <c r="AN53" s="182"/>
      <c r="AO53" s="184"/>
      <c r="AP53" s="181"/>
      <c r="AQ53" s="181"/>
      <c r="AR53" s="181"/>
      <c r="AS53" s="184"/>
      <c r="AT53" s="180"/>
      <c r="AU53" s="181"/>
      <c r="AV53" s="181"/>
      <c r="AW53" s="181"/>
      <c r="AX53" s="185"/>
      <c r="AY53" s="180"/>
      <c r="AZ53" s="181"/>
      <c r="BA53" s="181"/>
      <c r="BB53" s="181"/>
      <c r="BC53" s="182"/>
      <c r="BD53" s="183"/>
      <c r="BE53" s="181"/>
      <c r="BF53" s="181"/>
      <c r="BG53" s="181"/>
      <c r="BH53" s="182"/>
      <c r="BI53" s="184"/>
      <c r="BJ53" s="181"/>
      <c r="BK53" s="181"/>
      <c r="BL53" s="181"/>
      <c r="BM53" s="184"/>
      <c r="BN53" s="186"/>
      <c r="BO53" s="181"/>
      <c r="BP53" s="181"/>
      <c r="BQ53" s="181"/>
      <c r="BR53" s="187"/>
      <c r="BS53" s="180"/>
      <c r="BT53" s="181"/>
      <c r="BU53" s="181"/>
      <c r="BV53" s="181"/>
      <c r="BW53" s="182"/>
      <c r="BX53" s="180"/>
      <c r="BY53" s="181"/>
      <c r="BZ53" s="181"/>
      <c r="CA53" s="181"/>
      <c r="CB53" s="182"/>
    </row>
    <row r="54" spans="1:80" ht="25.5">
      <c r="A54" s="341"/>
      <c r="B54" s="29" t="s">
        <v>116</v>
      </c>
      <c r="C54" s="170">
        <v>1</v>
      </c>
      <c r="D54" s="170">
        <v>1</v>
      </c>
      <c r="E54" s="179"/>
      <c r="F54" s="32"/>
      <c r="G54" s="32"/>
      <c r="H54" s="27">
        <f t="shared" si="0"/>
        <v>2</v>
      </c>
      <c r="I54" s="343"/>
      <c r="K54" s="192">
        <v>1</v>
      </c>
      <c r="L54" s="188"/>
      <c r="M54" s="188"/>
      <c r="N54" s="181"/>
      <c r="O54" s="182"/>
      <c r="P54" s="183"/>
      <c r="Q54" s="183"/>
      <c r="R54" s="181"/>
      <c r="S54" s="181"/>
      <c r="T54" s="182"/>
      <c r="U54" s="180"/>
      <c r="V54" s="181"/>
      <c r="W54" s="181"/>
      <c r="X54" s="181"/>
      <c r="Y54" s="182"/>
      <c r="Z54" s="184"/>
      <c r="AA54" s="181"/>
      <c r="AB54" s="181"/>
      <c r="AC54" s="181"/>
      <c r="AD54" s="184"/>
      <c r="AE54" s="180"/>
      <c r="AF54" s="181"/>
      <c r="AG54" s="181"/>
      <c r="AH54" s="181"/>
      <c r="AI54" s="182"/>
      <c r="AJ54" s="262"/>
      <c r="AK54" s="188">
        <v>1</v>
      </c>
      <c r="AL54" s="181"/>
      <c r="AM54" s="181"/>
      <c r="AN54" s="182"/>
      <c r="AO54" s="184"/>
      <c r="AP54" s="181"/>
      <c r="AQ54" s="181"/>
      <c r="AR54" s="181"/>
      <c r="AS54" s="184"/>
      <c r="AT54" s="180"/>
      <c r="AU54" s="181"/>
      <c r="AV54" s="181"/>
      <c r="AW54" s="181"/>
      <c r="AX54" s="185"/>
      <c r="AY54" s="180"/>
      <c r="AZ54" s="181"/>
      <c r="BA54" s="181"/>
      <c r="BB54" s="181"/>
      <c r="BC54" s="182"/>
      <c r="BD54" s="183"/>
      <c r="BE54" s="181"/>
      <c r="BF54" s="181"/>
      <c r="BG54" s="181"/>
      <c r="BH54" s="182"/>
      <c r="BI54" s="184"/>
      <c r="BJ54" s="181"/>
      <c r="BK54" s="181"/>
      <c r="BL54" s="181"/>
      <c r="BM54" s="184"/>
      <c r="BN54" s="186"/>
      <c r="BO54" s="181"/>
      <c r="BP54" s="181"/>
      <c r="BQ54" s="181"/>
      <c r="BR54" s="187"/>
      <c r="BS54" s="180"/>
      <c r="BT54" s="181"/>
      <c r="BU54" s="181"/>
      <c r="BV54" s="181"/>
      <c r="BW54" s="182"/>
      <c r="BX54" s="180"/>
      <c r="BY54" s="181"/>
      <c r="BZ54" s="181"/>
      <c r="CA54" s="181"/>
      <c r="CB54" s="182"/>
    </row>
    <row r="55" spans="1:80" ht="25.5">
      <c r="A55" s="341"/>
      <c r="B55" s="29" t="s">
        <v>180</v>
      </c>
      <c r="C55" s="32"/>
      <c r="D55" s="32"/>
      <c r="E55" s="32">
        <v>2</v>
      </c>
      <c r="F55" s="32"/>
      <c r="G55" s="32"/>
      <c r="H55" s="27">
        <f>SUM(C55:G55)</f>
        <v>2</v>
      </c>
      <c r="I55" s="343"/>
      <c r="K55" s="186"/>
      <c r="L55" s="181"/>
      <c r="M55" s="181">
        <v>1</v>
      </c>
      <c r="N55" s="181"/>
      <c r="O55" s="182"/>
      <c r="P55" s="183"/>
      <c r="Q55" s="183"/>
      <c r="R55" s="181"/>
      <c r="S55" s="181"/>
      <c r="T55" s="182"/>
      <c r="U55" s="180"/>
      <c r="V55" s="181"/>
      <c r="W55" s="181"/>
      <c r="X55" s="181"/>
      <c r="Y55" s="182"/>
      <c r="Z55" s="184"/>
      <c r="AA55" s="181"/>
      <c r="AB55" s="181"/>
      <c r="AC55" s="181"/>
      <c r="AD55" s="184"/>
      <c r="AE55" s="200"/>
      <c r="AF55" s="229"/>
      <c r="AG55" s="181">
        <v>1</v>
      </c>
      <c r="AH55" s="181"/>
      <c r="AI55" s="182"/>
      <c r="AJ55" s="262"/>
      <c r="AK55" s="181"/>
      <c r="AL55" s="181"/>
      <c r="AM55" s="181"/>
      <c r="AN55" s="182"/>
      <c r="AO55" s="184"/>
      <c r="AP55" s="181"/>
      <c r="AQ55" s="181"/>
      <c r="AR55" s="181"/>
      <c r="AS55" s="184"/>
      <c r="AT55" s="180"/>
      <c r="AU55" s="181"/>
      <c r="AV55" s="181"/>
      <c r="AW55" s="181"/>
      <c r="AX55" s="185"/>
      <c r="AY55" s="180"/>
      <c r="AZ55" s="181"/>
      <c r="BA55" s="181"/>
      <c r="BB55" s="181"/>
      <c r="BC55" s="182"/>
      <c r="BD55" s="183"/>
      <c r="BE55" s="181"/>
      <c r="BF55" s="181"/>
      <c r="BG55" s="181"/>
      <c r="BH55" s="182"/>
      <c r="BI55" s="184"/>
      <c r="BJ55" s="181"/>
      <c r="BK55" s="181"/>
      <c r="BL55" s="181"/>
      <c r="BM55" s="185"/>
      <c r="BN55" s="186"/>
      <c r="BO55" s="181"/>
      <c r="BP55" s="181"/>
      <c r="BQ55" s="181"/>
      <c r="BR55" s="187"/>
      <c r="BS55" s="180"/>
      <c r="BT55" s="181"/>
      <c r="BU55" s="181"/>
      <c r="BV55" s="181"/>
      <c r="BW55" s="182"/>
      <c r="BX55" s="180"/>
      <c r="BY55" s="181"/>
      <c r="BZ55" s="181"/>
      <c r="CA55" s="181"/>
      <c r="CB55" s="182"/>
    </row>
    <row r="56" spans="1:80" ht="42.75" customHeight="1">
      <c r="A56" s="341"/>
      <c r="B56" s="72" t="s">
        <v>123</v>
      </c>
      <c r="C56" s="170">
        <v>1</v>
      </c>
      <c r="D56" s="73"/>
      <c r="E56" s="73">
        <v>1</v>
      </c>
      <c r="F56" s="73"/>
      <c r="G56" s="73"/>
      <c r="H56" s="59">
        <f>SUM(C56:G56)</f>
        <v>2</v>
      </c>
      <c r="I56" s="343"/>
      <c r="K56" s="186"/>
      <c r="L56" s="181"/>
      <c r="M56" s="181">
        <v>1</v>
      </c>
      <c r="N56" s="181"/>
      <c r="O56" s="182"/>
      <c r="P56" s="183"/>
      <c r="Q56" s="183"/>
      <c r="R56" s="181"/>
      <c r="S56" s="181"/>
      <c r="T56" s="182"/>
      <c r="U56" s="180"/>
      <c r="V56" s="181"/>
      <c r="W56" s="181"/>
      <c r="X56" s="181"/>
      <c r="Y56" s="182"/>
      <c r="Z56" s="184"/>
      <c r="AA56" s="181"/>
      <c r="AB56" s="181"/>
      <c r="AC56" s="181"/>
      <c r="AD56" s="184"/>
      <c r="AE56" s="192">
        <v>1</v>
      </c>
      <c r="AF56" s="181"/>
      <c r="AG56" s="181"/>
      <c r="AH56" s="181"/>
      <c r="AI56" s="182"/>
      <c r="AJ56" s="262"/>
      <c r="AK56" s="181"/>
      <c r="AL56" s="181"/>
      <c r="AM56" s="181"/>
      <c r="AN56" s="182"/>
      <c r="AO56" s="184"/>
      <c r="AP56" s="181"/>
      <c r="AQ56" s="181"/>
      <c r="AR56" s="181"/>
      <c r="AS56" s="184"/>
      <c r="AT56" s="180"/>
      <c r="AU56" s="181"/>
      <c r="AV56" s="181"/>
      <c r="AW56" s="181"/>
      <c r="AX56" s="185"/>
      <c r="AY56" s="180"/>
      <c r="AZ56" s="181"/>
      <c r="BA56" s="181"/>
      <c r="BB56" s="181"/>
      <c r="BC56" s="182"/>
      <c r="BD56" s="183"/>
      <c r="BE56" s="14"/>
      <c r="BF56" s="14"/>
      <c r="BG56" s="181"/>
      <c r="BH56" s="182"/>
      <c r="BI56" s="184"/>
      <c r="BJ56" s="181"/>
      <c r="BK56" s="181"/>
      <c r="BL56" s="181"/>
      <c r="BM56" s="184"/>
      <c r="BN56" s="186"/>
      <c r="BO56" s="181"/>
      <c r="BP56" s="181"/>
      <c r="BQ56" s="181"/>
      <c r="BR56" s="187"/>
      <c r="BS56" s="180"/>
      <c r="BT56" s="181"/>
      <c r="BU56" s="181"/>
      <c r="BV56" s="181"/>
      <c r="BW56" s="182"/>
      <c r="BX56" s="180"/>
      <c r="BY56" s="181"/>
      <c r="BZ56" s="181"/>
      <c r="CA56" s="181"/>
      <c r="CB56" s="182"/>
    </row>
    <row r="57" spans="1:80" ht="39" thickBot="1">
      <c r="A57" s="341"/>
      <c r="B57" s="303" t="s">
        <v>183</v>
      </c>
      <c r="C57" s="306"/>
      <c r="D57" s="306"/>
      <c r="E57" s="306"/>
      <c r="F57" s="102"/>
      <c r="G57" s="102"/>
      <c r="H57" s="103">
        <f t="shared" si="0"/>
        <v>0</v>
      </c>
      <c r="I57" s="343"/>
      <c r="K57" s="186"/>
      <c r="L57" s="181"/>
      <c r="M57" s="181"/>
      <c r="N57" s="181"/>
      <c r="O57" s="182"/>
      <c r="P57" s="183"/>
      <c r="Q57" s="183"/>
      <c r="R57" s="181"/>
      <c r="S57" s="181"/>
      <c r="T57" s="182"/>
      <c r="U57" s="180"/>
      <c r="V57" s="181"/>
      <c r="W57" s="181"/>
      <c r="X57" s="181"/>
      <c r="Y57" s="182"/>
      <c r="Z57" s="184"/>
      <c r="AA57" s="181"/>
      <c r="AB57" s="181"/>
      <c r="AC57" s="181"/>
      <c r="AD57" s="184"/>
      <c r="AE57" s="192"/>
      <c r="AF57" s="181"/>
      <c r="AG57" s="181"/>
      <c r="AH57" s="181"/>
      <c r="AI57" s="182"/>
      <c r="AJ57" s="262"/>
      <c r="AK57" s="181"/>
      <c r="AL57" s="181"/>
      <c r="AM57" s="181"/>
      <c r="AN57" s="182"/>
      <c r="AO57" s="184"/>
      <c r="AP57" s="181"/>
      <c r="AQ57" s="181"/>
      <c r="AR57" s="181"/>
      <c r="AS57" s="184"/>
      <c r="AT57" s="180"/>
      <c r="AU57" s="181"/>
      <c r="AV57" s="181"/>
      <c r="AW57" s="181"/>
      <c r="AX57" s="185"/>
      <c r="AY57" s="180"/>
      <c r="AZ57" s="181"/>
      <c r="BA57" s="181"/>
      <c r="BB57" s="181"/>
      <c r="BC57" s="182"/>
      <c r="BD57" s="183"/>
      <c r="BE57" s="14"/>
      <c r="BF57" s="14"/>
      <c r="BG57" s="181"/>
      <c r="BH57" s="182"/>
      <c r="BI57" s="184"/>
      <c r="BJ57" s="181"/>
      <c r="BK57" s="181"/>
      <c r="BL57" s="181"/>
      <c r="BM57" s="184"/>
      <c r="BN57" s="186"/>
      <c r="BO57" s="181"/>
      <c r="BP57" s="181"/>
      <c r="BQ57" s="181"/>
      <c r="BR57" s="187"/>
      <c r="BS57" s="180"/>
      <c r="BT57" s="181"/>
      <c r="BU57" s="181"/>
      <c r="BV57" s="181"/>
      <c r="BW57" s="182"/>
      <c r="BX57" s="180"/>
      <c r="BY57" s="181"/>
      <c r="BZ57" s="181"/>
      <c r="CA57" s="181"/>
      <c r="CB57" s="182"/>
    </row>
    <row r="58" spans="1:80" ht="12.75">
      <c r="A58" s="335" t="s">
        <v>11</v>
      </c>
      <c r="B58" s="304" t="s">
        <v>161</v>
      </c>
      <c r="C58" s="178">
        <v>1</v>
      </c>
      <c r="D58" s="65">
        <v>1</v>
      </c>
      <c r="E58" s="65">
        <v>1</v>
      </c>
      <c r="F58" s="65">
        <v>1</v>
      </c>
      <c r="G58" s="65"/>
      <c r="H58" s="65">
        <f t="shared" si="0"/>
        <v>4</v>
      </c>
      <c r="I58" s="342">
        <f>SUM(H58:H60)</f>
        <v>6</v>
      </c>
      <c r="K58" s="192">
        <v>1</v>
      </c>
      <c r="L58" s="181">
        <v>1</v>
      </c>
      <c r="M58" s="181">
        <v>1</v>
      </c>
      <c r="N58" s="181"/>
      <c r="O58" s="182"/>
      <c r="P58" s="183"/>
      <c r="Q58" s="183"/>
      <c r="R58" s="181"/>
      <c r="S58" s="181"/>
      <c r="T58" s="182"/>
      <c r="U58" s="180"/>
      <c r="V58" s="181"/>
      <c r="W58" s="181"/>
      <c r="X58" s="181"/>
      <c r="Y58" s="182"/>
      <c r="Z58" s="184"/>
      <c r="AA58" s="181"/>
      <c r="AB58" s="181"/>
      <c r="AC58" s="181"/>
      <c r="AD58" s="184"/>
      <c r="AE58" s="180"/>
      <c r="AF58" s="181"/>
      <c r="AG58" s="259"/>
      <c r="AH58" s="181">
        <v>1</v>
      </c>
      <c r="AI58" s="182"/>
      <c r="AJ58" s="262"/>
      <c r="AK58" s="181"/>
      <c r="AL58" s="181"/>
      <c r="AM58" s="181"/>
      <c r="AN58" s="182"/>
      <c r="AO58" s="184"/>
      <c r="AP58" s="181"/>
      <c r="AQ58" s="181"/>
      <c r="AR58" s="181"/>
      <c r="AS58" s="184"/>
      <c r="AT58" s="180"/>
      <c r="AU58" s="181"/>
      <c r="AV58" s="181"/>
      <c r="AW58" s="181"/>
      <c r="AX58" s="185"/>
      <c r="AY58" s="180"/>
      <c r="AZ58" s="181"/>
      <c r="BA58" s="181"/>
      <c r="BB58" s="181"/>
      <c r="BC58" s="182"/>
      <c r="BD58" s="183"/>
      <c r="BE58" s="181"/>
      <c r="BF58" s="181"/>
      <c r="BG58" s="181"/>
      <c r="BH58" s="182"/>
      <c r="BI58" s="184"/>
      <c r="BJ58" s="181"/>
      <c r="BK58" s="181"/>
      <c r="BL58" s="181"/>
      <c r="BM58" s="184"/>
      <c r="BN58" s="186"/>
      <c r="BO58" s="181"/>
      <c r="BP58" s="181"/>
      <c r="BQ58" s="181"/>
      <c r="BR58" s="187"/>
      <c r="BS58" s="180"/>
      <c r="BT58" s="181"/>
      <c r="BU58" s="181"/>
      <c r="BV58" s="181"/>
      <c r="BW58" s="182"/>
      <c r="BX58" s="180"/>
      <c r="BY58" s="181"/>
      <c r="BZ58" s="181"/>
      <c r="CA58" s="181"/>
      <c r="CB58" s="182"/>
    </row>
    <row r="59" spans="1:80" ht="12.75">
      <c r="A59" s="341"/>
      <c r="B59" s="303" t="s">
        <v>209</v>
      </c>
      <c r="C59" s="27"/>
      <c r="D59" s="103"/>
      <c r="E59" s="103"/>
      <c r="F59" s="103"/>
      <c r="G59" s="103"/>
      <c r="H59" s="103">
        <f>SUM(C59:G59)</f>
        <v>0</v>
      </c>
      <c r="I59" s="343"/>
      <c r="K59" s="186"/>
      <c r="L59" s="181"/>
      <c r="M59" s="181"/>
      <c r="N59" s="181"/>
      <c r="O59" s="182"/>
      <c r="P59" s="183"/>
      <c r="Q59" s="183"/>
      <c r="R59" s="183"/>
      <c r="S59" s="181"/>
      <c r="T59" s="182"/>
      <c r="U59" s="180"/>
      <c r="V59" s="181"/>
      <c r="W59" s="181"/>
      <c r="X59" s="181"/>
      <c r="Y59" s="182"/>
      <c r="Z59" s="184"/>
      <c r="AA59" s="181"/>
      <c r="AB59" s="181"/>
      <c r="AC59" s="181"/>
      <c r="AD59" s="184"/>
      <c r="AE59" s="180"/>
      <c r="AF59" s="202"/>
      <c r="AG59" s="181"/>
      <c r="AH59" s="181"/>
      <c r="AI59" s="182"/>
      <c r="AJ59" s="262"/>
      <c r="AK59" s="181"/>
      <c r="AL59" s="181"/>
      <c r="AM59" s="181"/>
      <c r="AN59" s="182"/>
      <c r="AO59" s="184"/>
      <c r="AP59" s="181"/>
      <c r="AQ59" s="181"/>
      <c r="AR59" s="181"/>
      <c r="AS59" s="184"/>
      <c r="AT59" s="180"/>
      <c r="AU59" s="181"/>
      <c r="AV59" s="181"/>
      <c r="AW59" s="181"/>
      <c r="AX59" s="185"/>
      <c r="AY59" s="180"/>
      <c r="AZ59" s="181"/>
      <c r="BA59" s="181"/>
      <c r="BB59" s="181"/>
      <c r="BC59" s="182"/>
      <c r="BD59" s="183"/>
      <c r="BE59" s="181"/>
      <c r="BF59" s="181"/>
      <c r="BG59" s="181"/>
      <c r="BH59" s="182"/>
      <c r="BI59" s="184"/>
      <c r="BJ59" s="181"/>
      <c r="BK59" s="181"/>
      <c r="BL59" s="181"/>
      <c r="BM59" s="184"/>
      <c r="BN59" s="186"/>
      <c r="BO59" s="181"/>
      <c r="BP59" s="181"/>
      <c r="BQ59" s="181"/>
      <c r="BR59" s="187"/>
      <c r="BS59" s="180"/>
      <c r="BT59" s="181"/>
      <c r="BU59" s="181"/>
      <c r="BV59" s="181"/>
      <c r="BW59" s="182"/>
      <c r="BX59" s="180"/>
      <c r="BY59" s="181"/>
      <c r="BZ59" s="181"/>
      <c r="CA59" s="181"/>
      <c r="CB59" s="182"/>
    </row>
    <row r="60" spans="1:80" ht="26.25" thickBot="1">
      <c r="A60" s="336"/>
      <c r="B60" s="282" t="s">
        <v>134</v>
      </c>
      <c r="C60" s="68"/>
      <c r="D60" s="68">
        <v>1</v>
      </c>
      <c r="E60" s="68">
        <v>1</v>
      </c>
      <c r="F60" s="68"/>
      <c r="G60" s="68"/>
      <c r="H60" s="69">
        <f>SUM(C60:G60)</f>
        <v>2</v>
      </c>
      <c r="I60" s="344"/>
      <c r="K60" s="186"/>
      <c r="L60" s="181">
        <v>1</v>
      </c>
      <c r="M60" s="181">
        <v>1</v>
      </c>
      <c r="N60" s="181"/>
      <c r="O60" s="182"/>
      <c r="P60" s="183"/>
      <c r="Q60" s="181"/>
      <c r="R60" s="183"/>
      <c r="S60" s="181"/>
      <c r="T60" s="182"/>
      <c r="U60" s="180"/>
      <c r="V60" s="181"/>
      <c r="W60" s="181"/>
      <c r="X60" s="181"/>
      <c r="Y60" s="182"/>
      <c r="Z60" s="184"/>
      <c r="AA60" s="181"/>
      <c r="AB60" s="181"/>
      <c r="AC60" s="181"/>
      <c r="AD60" s="184"/>
      <c r="AE60" s="180"/>
      <c r="AF60" s="181"/>
      <c r="AG60" s="181"/>
      <c r="AH60" s="181"/>
      <c r="AI60" s="182"/>
      <c r="AJ60" s="262"/>
      <c r="AK60" s="181"/>
      <c r="AL60" s="181"/>
      <c r="AM60" s="181"/>
      <c r="AN60" s="182"/>
      <c r="AO60" s="184"/>
      <c r="AP60" s="181"/>
      <c r="AQ60" s="181"/>
      <c r="AR60" s="181"/>
      <c r="AS60" s="184"/>
      <c r="AT60" s="180"/>
      <c r="AU60" s="181"/>
      <c r="AV60" s="181"/>
      <c r="AW60" s="181"/>
      <c r="AX60" s="185"/>
      <c r="AY60" s="180"/>
      <c r="AZ60" s="181"/>
      <c r="BA60" s="181"/>
      <c r="BB60" s="181"/>
      <c r="BC60" s="182"/>
      <c r="BD60" s="183"/>
      <c r="BE60" s="181"/>
      <c r="BF60" s="181"/>
      <c r="BG60" s="181"/>
      <c r="BH60" s="182"/>
      <c r="BI60" s="184"/>
      <c r="BJ60" s="181"/>
      <c r="BK60" s="181"/>
      <c r="BL60" s="181"/>
      <c r="BM60" s="184"/>
      <c r="BN60" s="186"/>
      <c r="BO60" s="181"/>
      <c r="BP60" s="181"/>
      <c r="BQ60" s="181"/>
      <c r="BR60" s="187"/>
      <c r="BS60" s="180"/>
      <c r="BT60" s="181"/>
      <c r="BU60" s="181"/>
      <c r="BV60" s="181"/>
      <c r="BW60" s="182"/>
      <c r="BX60" s="180"/>
      <c r="BY60" s="181"/>
      <c r="BZ60" s="181"/>
      <c r="CA60" s="181"/>
      <c r="CB60" s="182"/>
    </row>
    <row r="61" spans="1:80" ht="12.75">
      <c r="A61" s="335" t="s">
        <v>12</v>
      </c>
      <c r="B61" s="63" t="s">
        <v>73</v>
      </c>
      <c r="C61" s="64"/>
      <c r="D61" s="64"/>
      <c r="E61" s="64"/>
      <c r="F61" s="64">
        <v>1</v>
      </c>
      <c r="G61" s="64"/>
      <c r="H61" s="65">
        <f>SUM(C61:G61)</f>
        <v>1</v>
      </c>
      <c r="I61" s="342">
        <f>SUM(H61:H62)</f>
        <v>5</v>
      </c>
      <c r="K61" s="186"/>
      <c r="L61" s="181"/>
      <c r="M61" s="181"/>
      <c r="N61" s="181">
        <v>1</v>
      </c>
      <c r="O61" s="182"/>
      <c r="P61" s="183"/>
      <c r="Q61" s="183"/>
      <c r="R61" s="181"/>
      <c r="S61" s="181"/>
      <c r="T61" s="182"/>
      <c r="U61" s="180"/>
      <c r="V61" s="181"/>
      <c r="W61" s="181"/>
      <c r="X61" s="181"/>
      <c r="Y61" s="182"/>
      <c r="Z61" s="184"/>
      <c r="AA61" s="181"/>
      <c r="AB61" s="181"/>
      <c r="AC61" s="181"/>
      <c r="AD61" s="184"/>
      <c r="AE61" s="180"/>
      <c r="AF61" s="181"/>
      <c r="AG61" s="181"/>
      <c r="AH61" s="181"/>
      <c r="AI61" s="182"/>
      <c r="AJ61" s="262"/>
      <c r="AK61" s="181"/>
      <c r="AL61" s="181"/>
      <c r="AM61" s="181"/>
      <c r="AN61" s="182"/>
      <c r="AO61" s="184"/>
      <c r="AP61" s="181"/>
      <c r="AQ61" s="181"/>
      <c r="AR61" s="181"/>
      <c r="AS61" s="184"/>
      <c r="AT61" s="180"/>
      <c r="AU61" s="181"/>
      <c r="AV61" s="181"/>
      <c r="AW61" s="181"/>
      <c r="AX61" s="185"/>
      <c r="AY61" s="180"/>
      <c r="AZ61" s="181"/>
      <c r="BA61" s="181"/>
      <c r="BB61" s="181"/>
      <c r="BC61" s="182"/>
      <c r="BD61" s="183"/>
      <c r="BE61" s="181"/>
      <c r="BF61" s="181"/>
      <c r="BG61" s="181"/>
      <c r="BH61" s="182"/>
      <c r="BI61" s="184"/>
      <c r="BJ61" s="181"/>
      <c r="BK61" s="181"/>
      <c r="BL61" s="181"/>
      <c r="BM61" s="184"/>
      <c r="BN61" s="186"/>
      <c r="BO61" s="181"/>
      <c r="BP61" s="181"/>
      <c r="BQ61" s="181"/>
      <c r="BR61" s="187"/>
      <c r="BS61" s="180"/>
      <c r="BT61" s="181"/>
      <c r="BU61" s="181"/>
      <c r="BV61" s="181"/>
      <c r="BW61" s="182"/>
      <c r="BX61" s="180"/>
      <c r="BY61" s="181"/>
      <c r="BZ61" s="181"/>
      <c r="CA61" s="181"/>
      <c r="CB61" s="182"/>
    </row>
    <row r="62" spans="1:80" ht="26.25" thickBot="1">
      <c r="A62" s="336"/>
      <c r="B62" s="282" t="s">
        <v>115</v>
      </c>
      <c r="C62" s="225">
        <v>1</v>
      </c>
      <c r="D62" s="225">
        <v>3</v>
      </c>
      <c r="E62" s="68"/>
      <c r="F62" s="68"/>
      <c r="G62" s="68"/>
      <c r="H62" s="69">
        <f>SUM(C62:G62)</f>
        <v>4</v>
      </c>
      <c r="I62" s="344"/>
      <c r="K62" s="186"/>
      <c r="L62" s="181"/>
      <c r="M62" s="181"/>
      <c r="N62" s="181"/>
      <c r="O62" s="182"/>
      <c r="P62" s="183"/>
      <c r="Q62" s="183"/>
      <c r="R62" s="181"/>
      <c r="S62" s="181"/>
      <c r="T62" s="182"/>
      <c r="U62" s="180"/>
      <c r="V62" s="181"/>
      <c r="W62" s="181"/>
      <c r="X62" s="181"/>
      <c r="Y62" s="182"/>
      <c r="Z62" s="184"/>
      <c r="AA62" s="181"/>
      <c r="AB62" s="181"/>
      <c r="AC62" s="181"/>
      <c r="AD62" s="184"/>
      <c r="AE62" s="180"/>
      <c r="AF62" s="181"/>
      <c r="AG62" s="181"/>
      <c r="AH62" s="181"/>
      <c r="AI62" s="182"/>
      <c r="AJ62" s="192">
        <v>1</v>
      </c>
      <c r="AK62" s="188">
        <v>3</v>
      </c>
      <c r="AL62" s="181"/>
      <c r="AM62" s="181"/>
      <c r="AN62" s="182"/>
      <c r="AO62" s="184"/>
      <c r="AP62" s="181"/>
      <c r="AQ62" s="181"/>
      <c r="AR62" s="181"/>
      <c r="AS62" s="184"/>
      <c r="AT62" s="180"/>
      <c r="AU62" s="181"/>
      <c r="AV62" s="181"/>
      <c r="AW62" s="181"/>
      <c r="AX62" s="185"/>
      <c r="AY62" s="180"/>
      <c r="AZ62" s="181"/>
      <c r="BA62" s="181"/>
      <c r="BB62" s="181"/>
      <c r="BC62" s="182"/>
      <c r="BD62" s="183"/>
      <c r="BE62" s="181"/>
      <c r="BF62" s="181"/>
      <c r="BG62" s="181"/>
      <c r="BH62" s="182"/>
      <c r="BI62" s="184"/>
      <c r="BJ62" s="181"/>
      <c r="BK62" s="181"/>
      <c r="BL62" s="181"/>
      <c r="BM62" s="184"/>
      <c r="BN62" s="267"/>
      <c r="BO62" s="266"/>
      <c r="BP62" s="266"/>
      <c r="BQ62" s="266"/>
      <c r="BR62" s="268"/>
      <c r="BS62" s="180"/>
      <c r="BT62" s="181"/>
      <c r="BU62" s="181"/>
      <c r="BV62" s="181"/>
      <c r="BW62" s="182"/>
      <c r="BX62" s="180"/>
      <c r="BY62" s="181"/>
      <c r="BZ62" s="181"/>
      <c r="CA62" s="181"/>
      <c r="CB62" s="182"/>
    </row>
    <row r="63" spans="1:80" ht="13.5" thickBot="1">
      <c r="A63" s="349" t="s">
        <v>13</v>
      </c>
      <c r="B63" s="350"/>
      <c r="C63" s="93">
        <f aca="true" t="shared" si="1" ref="C63:H63">SUM(C4:C41,C42:C62)</f>
        <v>107</v>
      </c>
      <c r="D63" s="93">
        <f t="shared" si="1"/>
        <v>47</v>
      </c>
      <c r="E63" s="93">
        <f t="shared" si="1"/>
        <v>29</v>
      </c>
      <c r="F63" s="93">
        <f t="shared" si="1"/>
        <v>20</v>
      </c>
      <c r="G63" s="93">
        <f t="shared" si="1"/>
        <v>4</v>
      </c>
      <c r="H63" s="93">
        <f t="shared" si="1"/>
        <v>207</v>
      </c>
      <c r="I63" s="94">
        <f>SUM(I4:I62)</f>
        <v>207</v>
      </c>
      <c r="K63" s="195">
        <f aca="true" t="shared" si="2" ref="K63:AP63">SUM(K4:K62)</f>
        <v>5</v>
      </c>
      <c r="L63" s="196">
        <f t="shared" si="2"/>
        <v>4</v>
      </c>
      <c r="M63" s="196">
        <f t="shared" si="2"/>
        <v>18</v>
      </c>
      <c r="N63" s="196">
        <f t="shared" si="2"/>
        <v>16</v>
      </c>
      <c r="O63" s="196">
        <f t="shared" si="2"/>
        <v>2</v>
      </c>
      <c r="P63" s="196">
        <f t="shared" si="2"/>
        <v>0</v>
      </c>
      <c r="Q63" s="196">
        <f t="shared" si="2"/>
        <v>0</v>
      </c>
      <c r="R63" s="196">
        <f t="shared" si="2"/>
        <v>0</v>
      </c>
      <c r="S63" s="196">
        <f t="shared" si="2"/>
        <v>0</v>
      </c>
      <c r="T63" s="196">
        <f t="shared" si="2"/>
        <v>2</v>
      </c>
      <c r="U63" s="196">
        <f t="shared" si="2"/>
        <v>0</v>
      </c>
      <c r="V63" s="196">
        <f t="shared" si="2"/>
        <v>0</v>
      </c>
      <c r="W63" s="196">
        <f t="shared" si="2"/>
        <v>1</v>
      </c>
      <c r="X63" s="196">
        <f t="shared" si="2"/>
        <v>0</v>
      </c>
      <c r="Y63" s="196">
        <f t="shared" si="2"/>
        <v>0</v>
      </c>
      <c r="Z63" s="196">
        <f t="shared" si="2"/>
        <v>1</v>
      </c>
      <c r="AA63" s="196">
        <f t="shared" si="2"/>
        <v>0</v>
      </c>
      <c r="AB63" s="196">
        <f t="shared" si="2"/>
        <v>1</v>
      </c>
      <c r="AC63" s="196">
        <f t="shared" si="2"/>
        <v>0</v>
      </c>
      <c r="AD63" s="260">
        <f t="shared" si="2"/>
        <v>0</v>
      </c>
      <c r="AE63" s="264">
        <f t="shared" si="2"/>
        <v>12</v>
      </c>
      <c r="AF63" s="196">
        <f t="shared" si="2"/>
        <v>6</v>
      </c>
      <c r="AG63" s="196">
        <f t="shared" si="2"/>
        <v>5</v>
      </c>
      <c r="AH63" s="196">
        <f t="shared" si="2"/>
        <v>2</v>
      </c>
      <c r="AI63" s="265">
        <f t="shared" si="2"/>
        <v>0</v>
      </c>
      <c r="AJ63" s="264">
        <f t="shared" si="2"/>
        <v>85</v>
      </c>
      <c r="AK63" s="196">
        <f t="shared" si="2"/>
        <v>34</v>
      </c>
      <c r="AL63" s="196">
        <f t="shared" si="2"/>
        <v>0</v>
      </c>
      <c r="AM63" s="196">
        <f t="shared" si="2"/>
        <v>1</v>
      </c>
      <c r="AN63" s="265">
        <f t="shared" si="2"/>
        <v>0</v>
      </c>
      <c r="AO63" s="261">
        <f t="shared" si="2"/>
        <v>0</v>
      </c>
      <c r="AP63" s="196">
        <f t="shared" si="2"/>
        <v>2</v>
      </c>
      <c r="AQ63" s="196">
        <f aca="true" t="shared" si="3" ref="AQ63:BV63">SUM(AQ4:AQ62)</f>
        <v>0</v>
      </c>
      <c r="AR63" s="196">
        <f t="shared" si="3"/>
        <v>0</v>
      </c>
      <c r="AS63" s="196">
        <f t="shared" si="3"/>
        <v>0</v>
      </c>
      <c r="AT63" s="196">
        <f t="shared" si="3"/>
        <v>0</v>
      </c>
      <c r="AU63" s="196">
        <f t="shared" si="3"/>
        <v>0</v>
      </c>
      <c r="AV63" s="196">
        <f t="shared" si="3"/>
        <v>0</v>
      </c>
      <c r="AW63" s="196">
        <f t="shared" si="3"/>
        <v>1</v>
      </c>
      <c r="AX63" s="260">
        <f t="shared" si="3"/>
        <v>0</v>
      </c>
      <c r="AY63" s="264">
        <f t="shared" si="3"/>
        <v>1</v>
      </c>
      <c r="AZ63" s="196">
        <f t="shared" si="3"/>
        <v>1</v>
      </c>
      <c r="BA63" s="196">
        <f t="shared" si="3"/>
        <v>2</v>
      </c>
      <c r="BB63" s="196">
        <f t="shared" si="3"/>
        <v>0</v>
      </c>
      <c r="BC63" s="260">
        <f t="shared" si="3"/>
        <v>0</v>
      </c>
      <c r="BD63" s="264">
        <f t="shared" si="3"/>
        <v>0</v>
      </c>
      <c r="BE63" s="196">
        <f t="shared" si="3"/>
        <v>0</v>
      </c>
      <c r="BF63" s="196">
        <f t="shared" si="3"/>
        <v>1</v>
      </c>
      <c r="BG63" s="196">
        <f t="shared" si="3"/>
        <v>0</v>
      </c>
      <c r="BH63" s="260">
        <f t="shared" si="3"/>
        <v>0</v>
      </c>
      <c r="BI63" s="264">
        <f t="shared" si="3"/>
        <v>0</v>
      </c>
      <c r="BJ63" s="196">
        <f t="shared" si="3"/>
        <v>0</v>
      </c>
      <c r="BK63" s="196">
        <f t="shared" si="3"/>
        <v>0</v>
      </c>
      <c r="BL63" s="196">
        <f t="shared" si="3"/>
        <v>0</v>
      </c>
      <c r="BM63" s="260">
        <f t="shared" si="3"/>
        <v>0</v>
      </c>
      <c r="BN63" s="264">
        <f t="shared" si="3"/>
        <v>0</v>
      </c>
      <c r="BO63" s="196">
        <f t="shared" si="3"/>
        <v>0</v>
      </c>
      <c r="BP63" s="196">
        <f t="shared" si="3"/>
        <v>1</v>
      </c>
      <c r="BQ63" s="196">
        <f t="shared" si="3"/>
        <v>0</v>
      </c>
      <c r="BR63" s="265">
        <f t="shared" si="3"/>
        <v>0</v>
      </c>
      <c r="BS63" s="264">
        <f t="shared" si="3"/>
        <v>2</v>
      </c>
      <c r="BT63" s="196">
        <f t="shared" si="3"/>
        <v>0</v>
      </c>
      <c r="BU63" s="196">
        <f t="shared" si="3"/>
        <v>0</v>
      </c>
      <c r="BV63" s="196">
        <f t="shared" si="3"/>
        <v>0</v>
      </c>
      <c r="BW63" s="265">
        <f aca="true" t="shared" si="4" ref="BW63:CB63">SUM(BW4:BW62)</f>
        <v>0</v>
      </c>
      <c r="BX63" s="264">
        <f t="shared" si="4"/>
        <v>1</v>
      </c>
      <c r="BY63" s="196">
        <f t="shared" si="4"/>
        <v>0</v>
      </c>
      <c r="BZ63" s="196">
        <f t="shared" si="4"/>
        <v>0</v>
      </c>
      <c r="CA63" s="196">
        <f t="shared" si="4"/>
        <v>0</v>
      </c>
      <c r="CB63" s="265">
        <f t="shared" si="4"/>
        <v>0</v>
      </c>
    </row>
    <row r="66" ht="12.75"/>
    <row r="67" ht="12.75"/>
    <row r="68" ht="12.75"/>
    <row r="70" ht="12.75"/>
  </sheetData>
  <sheetProtection/>
  <mergeCells count="70">
    <mergeCell ref="Z1:AD1"/>
    <mergeCell ref="BD2:BH2"/>
    <mergeCell ref="BI2:BM2"/>
    <mergeCell ref="BN2:BR2"/>
    <mergeCell ref="AE1:AI1"/>
    <mergeCell ref="AJ1:AN1"/>
    <mergeCell ref="AO1:AS1"/>
    <mergeCell ref="BS1:BW1"/>
    <mergeCell ref="BS2:BW2"/>
    <mergeCell ref="AY1:BC1"/>
    <mergeCell ref="AY2:BC2"/>
    <mergeCell ref="BX2:CB2"/>
    <mergeCell ref="K2:O2"/>
    <mergeCell ref="P2:T2"/>
    <mergeCell ref="U2:Y2"/>
    <mergeCell ref="AE2:AI2"/>
    <mergeCell ref="AJ2:AN2"/>
    <mergeCell ref="AT2:AX2"/>
    <mergeCell ref="Z2:AD2"/>
    <mergeCell ref="AO2:AS2"/>
    <mergeCell ref="A58:A60"/>
    <mergeCell ref="B43:B44"/>
    <mergeCell ref="I58:I60"/>
    <mergeCell ref="BX1:CB1"/>
    <mergeCell ref="BD1:BH1"/>
    <mergeCell ref="BI1:BM1"/>
    <mergeCell ref="BN1:BR1"/>
    <mergeCell ref="K1:O1"/>
    <mergeCell ref="P1:T1"/>
    <mergeCell ref="U1:Y1"/>
    <mergeCell ref="B36:B37"/>
    <mergeCell ref="I38:I41"/>
    <mergeCell ref="B45:B46"/>
    <mergeCell ref="A61:A62"/>
    <mergeCell ref="I61:I62"/>
    <mergeCell ref="A63:B63"/>
    <mergeCell ref="A42:A46"/>
    <mergeCell ref="I42:I46"/>
    <mergeCell ref="A47:A52"/>
    <mergeCell ref="I47:I52"/>
    <mergeCell ref="I21:I28"/>
    <mergeCell ref="H2:H3"/>
    <mergeCell ref="I2:I3"/>
    <mergeCell ref="AT1:AX1"/>
    <mergeCell ref="A1:I1"/>
    <mergeCell ref="A2:B3"/>
    <mergeCell ref="A13:A14"/>
    <mergeCell ref="I13:I14"/>
    <mergeCell ref="I15:I19"/>
    <mergeCell ref="A15:A19"/>
    <mergeCell ref="I53:I57"/>
    <mergeCell ref="A9:A12"/>
    <mergeCell ref="I9:I12"/>
    <mergeCell ref="A21:A28"/>
    <mergeCell ref="B15:B17"/>
    <mergeCell ref="B27:B28"/>
    <mergeCell ref="B18:B19"/>
    <mergeCell ref="A53:A57"/>
    <mergeCell ref="B40:B41"/>
    <mergeCell ref="A29:A30"/>
    <mergeCell ref="B51:B52"/>
    <mergeCell ref="B49:B50"/>
    <mergeCell ref="B38:B39"/>
    <mergeCell ref="A5:A7"/>
    <mergeCell ref="I5:I7"/>
    <mergeCell ref="C2:G2"/>
    <mergeCell ref="I29:I30"/>
    <mergeCell ref="A31:A37"/>
    <mergeCell ref="I31:I37"/>
    <mergeCell ref="A38:A41"/>
  </mergeCells>
  <printOptions/>
  <pageMargins left="0.7" right="0.7" top="0.75" bottom="0.75" header="0.3" footer="0.3"/>
  <pageSetup horizontalDpi="600" verticalDpi="600" orientation="portrait" paperSize="9" scale="7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workbookViewId="0" topLeftCell="A19">
      <selection activeCell="E39" sqref="E39"/>
    </sheetView>
  </sheetViews>
  <sheetFormatPr defaultColWidth="9.00390625" defaultRowHeight="12.75"/>
  <cols>
    <col min="1" max="1" width="21.50390625" style="0" customWidth="1"/>
    <col min="2" max="2" width="50.00390625" style="0" customWidth="1"/>
    <col min="3" max="3" width="3.75390625" style="56" customWidth="1"/>
    <col min="4" max="7" width="3.75390625" style="0" customWidth="1"/>
    <col min="8" max="8" width="6.25390625" style="0" customWidth="1"/>
    <col min="9" max="9" width="8.50390625" style="0" customWidth="1"/>
    <col min="10" max="10" width="8.75390625" style="57" customWidth="1"/>
  </cols>
  <sheetData>
    <row r="1" spans="1:9" ht="18" customHeight="1">
      <c r="A1" s="420" t="s">
        <v>197</v>
      </c>
      <c r="B1" s="421"/>
      <c r="C1" s="421"/>
      <c r="D1" s="421"/>
      <c r="E1" s="421"/>
      <c r="F1" s="421"/>
      <c r="G1" s="421"/>
      <c r="H1" s="421"/>
      <c r="I1" s="421"/>
    </row>
    <row r="2" spans="1:9" ht="18" customHeight="1">
      <c r="A2" s="420" t="s">
        <v>196</v>
      </c>
      <c r="B2" s="420"/>
      <c r="C2" s="420"/>
      <c r="D2" s="420"/>
      <c r="E2" s="420"/>
      <c r="F2" s="420"/>
      <c r="G2" s="420"/>
      <c r="H2" s="420"/>
      <c r="I2" s="420"/>
    </row>
    <row r="3" spans="1:9" ht="18" customHeight="1">
      <c r="A3" s="398" t="s">
        <v>247</v>
      </c>
      <c r="B3" s="399"/>
      <c r="C3" s="399"/>
      <c r="D3" s="399"/>
      <c r="E3" s="399"/>
      <c r="F3" s="399"/>
      <c r="G3" s="399"/>
      <c r="H3" s="399"/>
      <c r="I3" s="400"/>
    </row>
    <row r="4" spans="1:9" ht="12.75">
      <c r="A4" s="403" t="s">
        <v>28</v>
      </c>
      <c r="B4" s="403"/>
      <c r="C4" s="387" t="s">
        <v>16</v>
      </c>
      <c r="D4" s="387"/>
      <c r="E4" s="387"/>
      <c r="F4" s="387"/>
      <c r="G4" s="387"/>
      <c r="H4" s="403" t="s">
        <v>1</v>
      </c>
      <c r="I4" s="403" t="s">
        <v>2</v>
      </c>
    </row>
    <row r="5" spans="1:10" ht="13.5" thickBot="1">
      <c r="A5" s="404"/>
      <c r="B5" s="404"/>
      <c r="C5" s="125">
        <v>1</v>
      </c>
      <c r="D5" s="128">
        <v>2</v>
      </c>
      <c r="E5" s="128">
        <v>3</v>
      </c>
      <c r="F5" s="128">
        <v>4</v>
      </c>
      <c r="G5" s="128">
        <v>5</v>
      </c>
      <c r="H5" s="404"/>
      <c r="I5" s="404"/>
      <c r="J5" s="57" t="s">
        <v>214</v>
      </c>
    </row>
    <row r="6" spans="1:10" ht="26.25" thickBot="1">
      <c r="A6" s="79" t="s">
        <v>3</v>
      </c>
      <c r="B6" s="80" t="s">
        <v>110</v>
      </c>
      <c r="C6" s="81">
        <v>1</v>
      </c>
      <c r="D6" s="81">
        <v>1</v>
      </c>
      <c r="E6" s="81"/>
      <c r="F6" s="81"/>
      <c r="G6" s="81"/>
      <c r="H6" s="82">
        <f aca="true" t="shared" si="0" ref="H6:H54">SUM(C6:G6)</f>
        <v>2</v>
      </c>
      <c r="I6" s="147">
        <f>SUM(H6:H6)</f>
        <v>2</v>
      </c>
      <c r="J6" s="237"/>
    </row>
    <row r="7" spans="1:10" ht="25.5">
      <c r="A7" s="335" t="s">
        <v>4</v>
      </c>
      <c r="B7" s="63" t="s">
        <v>111</v>
      </c>
      <c r="C7" s="237"/>
      <c r="D7" s="237"/>
      <c r="E7" s="64"/>
      <c r="F7" s="64"/>
      <c r="G7" s="64"/>
      <c r="H7" s="65">
        <f t="shared" si="0"/>
        <v>0</v>
      </c>
      <c r="I7" s="432">
        <f>SUM(H7:H9)</f>
        <v>0</v>
      </c>
      <c r="J7" s="237"/>
    </row>
    <row r="8" spans="1:10" ht="38.25">
      <c r="A8" s="341"/>
      <c r="B8" s="283" t="s">
        <v>220</v>
      </c>
      <c r="C8" s="156"/>
      <c r="D8" s="156"/>
      <c r="E8" s="156"/>
      <c r="F8" s="156"/>
      <c r="G8" s="156"/>
      <c r="H8" s="157">
        <f t="shared" si="0"/>
        <v>0</v>
      </c>
      <c r="I8" s="433"/>
      <c r="J8" s="156"/>
    </row>
    <row r="9" spans="1:10" ht="26.25" thickBot="1">
      <c r="A9" s="352"/>
      <c r="B9" s="285" t="s">
        <v>174</v>
      </c>
      <c r="C9" s="234"/>
      <c r="D9" s="234"/>
      <c r="E9" s="234"/>
      <c r="F9" s="234"/>
      <c r="G9" s="234"/>
      <c r="H9" s="235">
        <f t="shared" si="0"/>
        <v>0</v>
      </c>
      <c r="I9" s="434"/>
      <c r="J9" s="234"/>
    </row>
    <row r="10" spans="1:10" ht="13.5" thickBot="1">
      <c r="A10" s="79" t="s">
        <v>5</v>
      </c>
      <c r="B10" s="80" t="s">
        <v>55</v>
      </c>
      <c r="C10" s="239">
        <v>1</v>
      </c>
      <c r="D10" s="239"/>
      <c r="E10" s="81">
        <v>1</v>
      </c>
      <c r="F10" s="81"/>
      <c r="G10" s="81"/>
      <c r="H10" s="82">
        <f t="shared" si="0"/>
        <v>2</v>
      </c>
      <c r="I10" s="83">
        <f>SUM(H10:H10)</f>
        <v>2</v>
      </c>
      <c r="J10" s="239">
        <v>1</v>
      </c>
    </row>
    <row r="11" spans="1:10" ht="12.75">
      <c r="A11" s="353" t="s">
        <v>6</v>
      </c>
      <c r="B11" s="84" t="s">
        <v>56</v>
      </c>
      <c r="C11" s="299"/>
      <c r="D11" s="299">
        <v>2</v>
      </c>
      <c r="E11" s="85">
        <v>1</v>
      </c>
      <c r="F11" s="85"/>
      <c r="G11" s="85"/>
      <c r="H11" s="86">
        <f t="shared" si="0"/>
        <v>3</v>
      </c>
      <c r="I11" s="359">
        <f>SUM(H11:H14)</f>
        <v>5</v>
      </c>
      <c r="J11" s="297"/>
    </row>
    <row r="12" spans="1:10" ht="12.75">
      <c r="A12" s="341"/>
      <c r="B12" s="29" t="s">
        <v>76</v>
      </c>
      <c r="C12" s="237"/>
      <c r="D12" s="237">
        <v>1</v>
      </c>
      <c r="E12" s="32">
        <v>1</v>
      </c>
      <c r="F12" s="32"/>
      <c r="G12" s="32"/>
      <c r="H12" s="27">
        <f>SUM(C12:G12)</f>
        <v>2</v>
      </c>
      <c r="I12" s="360"/>
      <c r="J12" s="297"/>
    </row>
    <row r="13" spans="1:10" ht="25.5">
      <c r="A13" s="341"/>
      <c r="B13" s="283" t="s">
        <v>194</v>
      </c>
      <c r="C13" s="156"/>
      <c r="D13" s="156"/>
      <c r="E13" s="156"/>
      <c r="F13" s="156"/>
      <c r="G13" s="156"/>
      <c r="H13" s="157">
        <f t="shared" si="0"/>
        <v>0</v>
      </c>
      <c r="I13" s="360"/>
      <c r="J13" s="298"/>
    </row>
    <row r="14" spans="1:10" ht="13.5" thickBot="1">
      <c r="A14" s="354"/>
      <c r="B14" s="99" t="s">
        <v>204</v>
      </c>
      <c r="C14" s="242"/>
      <c r="D14" s="242"/>
      <c r="E14" s="95"/>
      <c r="F14" s="95"/>
      <c r="G14" s="95"/>
      <c r="H14" s="96">
        <f>SUM(C14:G14)</f>
        <v>0</v>
      </c>
      <c r="I14" s="361"/>
      <c r="J14" s="246"/>
    </row>
    <row r="15" spans="1:10" ht="12.75">
      <c r="A15" s="341" t="s">
        <v>7</v>
      </c>
      <c r="B15" s="412" t="s">
        <v>58</v>
      </c>
      <c r="C15" s="240">
        <v>1</v>
      </c>
      <c r="D15" s="240">
        <v>3</v>
      </c>
      <c r="E15" s="73">
        <v>2</v>
      </c>
      <c r="F15" s="73">
        <v>2</v>
      </c>
      <c r="G15" s="73"/>
      <c r="H15" s="59">
        <f t="shared" si="0"/>
        <v>8</v>
      </c>
      <c r="I15" s="433">
        <f>SUM(H15:H17)</f>
        <v>9</v>
      </c>
      <c r="J15" s="240">
        <v>1</v>
      </c>
    </row>
    <row r="16" spans="1:10" ht="12.75">
      <c r="A16" s="341"/>
      <c r="B16" s="413"/>
      <c r="C16" s="245"/>
      <c r="D16" s="245">
        <v>1</v>
      </c>
      <c r="E16" s="32"/>
      <c r="F16" s="32"/>
      <c r="G16" s="32"/>
      <c r="H16" s="27">
        <f>SUM(C16:G16)</f>
        <v>1</v>
      </c>
      <c r="I16" s="433"/>
      <c r="J16" s="245"/>
    </row>
    <row r="17" spans="1:10" ht="26.25" thickBot="1">
      <c r="A17" s="354"/>
      <c r="B17" s="106" t="s">
        <v>223</v>
      </c>
      <c r="C17" s="146"/>
      <c r="D17" s="146"/>
      <c r="E17" s="131"/>
      <c r="F17" s="131"/>
      <c r="G17" s="131"/>
      <c r="H17" s="28">
        <f>SUM(C17:G17)</f>
        <v>0</v>
      </c>
      <c r="I17" s="436"/>
      <c r="J17" s="146"/>
    </row>
    <row r="18" spans="1:10" ht="12.75">
      <c r="A18" s="353" t="s">
        <v>8</v>
      </c>
      <c r="B18" s="63" t="s">
        <v>59</v>
      </c>
      <c r="C18" s="241"/>
      <c r="D18" s="241"/>
      <c r="E18" s="64"/>
      <c r="F18" s="64"/>
      <c r="G18" s="64"/>
      <c r="H18" s="65">
        <f t="shared" si="0"/>
        <v>0</v>
      </c>
      <c r="I18" s="355">
        <f>SUM(H18:H19)</f>
        <v>0</v>
      </c>
      <c r="J18" s="241"/>
    </row>
    <row r="19" spans="1:10" ht="39" thickBot="1">
      <c r="A19" s="354"/>
      <c r="B19" s="284" t="s">
        <v>221</v>
      </c>
      <c r="C19" s="154"/>
      <c r="D19" s="154"/>
      <c r="E19" s="154"/>
      <c r="F19" s="154"/>
      <c r="G19" s="154"/>
      <c r="H19" s="155">
        <f t="shared" si="0"/>
        <v>0</v>
      </c>
      <c r="I19" s="350"/>
      <c r="J19" s="154"/>
    </row>
    <row r="20" spans="1:10" ht="27" thickBot="1">
      <c r="A20" s="232" t="s">
        <v>19</v>
      </c>
      <c r="B20" s="101" t="s">
        <v>119</v>
      </c>
      <c r="C20" s="243"/>
      <c r="D20" s="243">
        <v>1</v>
      </c>
      <c r="E20" s="102">
        <v>1</v>
      </c>
      <c r="F20" s="102"/>
      <c r="G20" s="102"/>
      <c r="H20" s="103">
        <f t="shared" si="0"/>
        <v>2</v>
      </c>
      <c r="I20" s="233">
        <f>SUM(H20:H20)</f>
        <v>2</v>
      </c>
      <c r="J20" s="243"/>
    </row>
    <row r="21" spans="1:10" ht="12.75">
      <c r="A21" s="353" t="s">
        <v>136</v>
      </c>
      <c r="B21" s="63" t="s">
        <v>57</v>
      </c>
      <c r="C21" s="241"/>
      <c r="D21" s="241"/>
      <c r="E21" s="64"/>
      <c r="F21" s="64"/>
      <c r="G21" s="64"/>
      <c r="H21" s="65">
        <f>SUM(C21:G21)</f>
        <v>0</v>
      </c>
      <c r="I21" s="355">
        <f>SUM(H21:H27)</f>
        <v>10</v>
      </c>
      <c r="J21" s="241"/>
    </row>
    <row r="22" spans="1:10" ht="12.75">
      <c r="A22" s="341"/>
      <c r="B22" s="29" t="s">
        <v>77</v>
      </c>
      <c r="C22" s="237">
        <v>1</v>
      </c>
      <c r="D22" s="237"/>
      <c r="E22" s="32">
        <v>2</v>
      </c>
      <c r="F22" s="32">
        <v>2</v>
      </c>
      <c r="G22" s="32"/>
      <c r="H22" s="27">
        <f>SUM(C22:G22)</f>
        <v>5</v>
      </c>
      <c r="I22" s="343"/>
      <c r="J22" s="240">
        <v>1</v>
      </c>
    </row>
    <row r="23" spans="1:10" ht="26.25">
      <c r="A23" s="341"/>
      <c r="B23" s="292" t="s">
        <v>117</v>
      </c>
      <c r="C23" s="293"/>
      <c r="D23" s="293"/>
      <c r="E23" s="293"/>
      <c r="F23" s="296"/>
      <c r="G23" s="293"/>
      <c r="H23" s="294">
        <f t="shared" si="0"/>
        <v>0</v>
      </c>
      <c r="I23" s="343"/>
      <c r="J23" s="150"/>
    </row>
    <row r="24" spans="1:10" ht="26.25">
      <c r="A24" s="341"/>
      <c r="B24" s="280" t="s">
        <v>118</v>
      </c>
      <c r="C24" s="150"/>
      <c r="D24" s="150"/>
      <c r="E24" s="150"/>
      <c r="F24" s="150">
        <v>1</v>
      </c>
      <c r="G24" s="150"/>
      <c r="H24" s="151">
        <f t="shared" si="0"/>
        <v>1</v>
      </c>
      <c r="I24" s="343"/>
      <c r="J24" s="150"/>
    </row>
    <row r="25" spans="1:10" ht="26.25">
      <c r="A25" s="341"/>
      <c r="B25" s="287" t="s">
        <v>218</v>
      </c>
      <c r="C25" s="249">
        <v>1</v>
      </c>
      <c r="D25" s="249"/>
      <c r="E25" s="249"/>
      <c r="F25" s="249"/>
      <c r="G25" s="249"/>
      <c r="H25" s="151">
        <f t="shared" si="0"/>
        <v>1</v>
      </c>
      <c r="I25" s="343"/>
      <c r="J25" s="249">
        <v>1</v>
      </c>
    </row>
    <row r="26" spans="1:10" ht="26.25">
      <c r="A26" s="341"/>
      <c r="B26" s="60" t="s">
        <v>219</v>
      </c>
      <c r="C26" s="61"/>
      <c r="D26" s="61"/>
      <c r="E26" s="61"/>
      <c r="F26" s="61"/>
      <c r="G26" s="61"/>
      <c r="H26" s="27">
        <f t="shared" si="0"/>
        <v>0</v>
      </c>
      <c r="I26" s="343"/>
      <c r="J26" s="61"/>
    </row>
    <row r="27" spans="1:10" ht="13.5" thickBot="1">
      <c r="A27" s="354"/>
      <c r="B27" s="67" t="s">
        <v>60</v>
      </c>
      <c r="C27" s="242"/>
      <c r="D27" s="242">
        <v>1</v>
      </c>
      <c r="E27" s="68">
        <v>1</v>
      </c>
      <c r="F27" s="68">
        <v>1</v>
      </c>
      <c r="G27" s="68"/>
      <c r="H27" s="69">
        <f t="shared" si="0"/>
        <v>3</v>
      </c>
      <c r="I27" s="350"/>
      <c r="J27" s="242"/>
    </row>
    <row r="28" spans="1:10" ht="12.75">
      <c r="A28" s="424" t="s">
        <v>9</v>
      </c>
      <c r="B28" s="72" t="s">
        <v>63</v>
      </c>
      <c r="C28" s="241"/>
      <c r="D28" s="241"/>
      <c r="E28" s="236">
        <v>1</v>
      </c>
      <c r="F28" s="73"/>
      <c r="G28" s="73"/>
      <c r="H28" s="59">
        <f t="shared" si="0"/>
        <v>1</v>
      </c>
      <c r="I28" s="437">
        <f>SUM(H28:H29)</f>
        <v>2</v>
      </c>
      <c r="J28" s="241"/>
    </row>
    <row r="29" spans="1:10" ht="13.5" thickBot="1">
      <c r="A29" s="336"/>
      <c r="B29" s="67" t="s">
        <v>64</v>
      </c>
      <c r="C29" s="244">
        <v>1</v>
      </c>
      <c r="D29" s="244"/>
      <c r="E29" s="68"/>
      <c r="F29" s="68"/>
      <c r="G29" s="68"/>
      <c r="H29" s="69">
        <f t="shared" si="0"/>
        <v>1</v>
      </c>
      <c r="I29" s="438"/>
      <c r="J29" s="244">
        <v>1</v>
      </c>
    </row>
    <row r="30" spans="1:10" ht="26.25">
      <c r="A30" s="341" t="s">
        <v>137</v>
      </c>
      <c r="B30" s="101" t="s">
        <v>177</v>
      </c>
      <c r="C30" s="240"/>
      <c r="D30" s="240">
        <v>2</v>
      </c>
      <c r="E30" s="102"/>
      <c r="F30" s="102"/>
      <c r="G30" s="102"/>
      <c r="H30" s="103">
        <f t="shared" si="0"/>
        <v>2</v>
      </c>
      <c r="I30" s="433">
        <f>SUM(H30:H35)</f>
        <v>8</v>
      </c>
      <c r="J30" s="240"/>
    </row>
    <row r="31" spans="1:10" ht="12.75">
      <c r="A31" s="341"/>
      <c r="B31" s="29" t="s">
        <v>62</v>
      </c>
      <c r="C31" s="237"/>
      <c r="D31" s="237"/>
      <c r="E31" s="32"/>
      <c r="F31" s="32"/>
      <c r="G31" s="32"/>
      <c r="H31" s="27">
        <f t="shared" si="0"/>
        <v>0</v>
      </c>
      <c r="I31" s="433"/>
      <c r="J31" s="237"/>
    </row>
    <row r="32" spans="1:10" ht="12.75">
      <c r="A32" s="341"/>
      <c r="B32" s="29" t="s">
        <v>166</v>
      </c>
      <c r="C32" s="237"/>
      <c r="D32" s="237">
        <v>1</v>
      </c>
      <c r="E32" s="32"/>
      <c r="F32" s="32"/>
      <c r="G32" s="32"/>
      <c r="H32" s="27">
        <f t="shared" si="0"/>
        <v>1</v>
      </c>
      <c r="I32" s="433"/>
      <c r="J32" s="237"/>
    </row>
    <row r="33" spans="1:10" ht="12.75">
      <c r="A33" s="341"/>
      <c r="B33" s="29" t="s">
        <v>67</v>
      </c>
      <c r="C33" s="237">
        <v>1</v>
      </c>
      <c r="D33" s="237">
        <v>1</v>
      </c>
      <c r="E33" s="32"/>
      <c r="F33" s="32"/>
      <c r="G33" s="32"/>
      <c r="H33" s="27">
        <f t="shared" si="0"/>
        <v>2</v>
      </c>
      <c r="I33" s="433"/>
      <c r="J33" s="237">
        <v>1</v>
      </c>
    </row>
    <row r="34" spans="1:10" ht="12.75">
      <c r="A34" s="341"/>
      <c r="B34" s="29" t="s">
        <v>61</v>
      </c>
      <c r="C34" s="237">
        <v>1</v>
      </c>
      <c r="D34" s="237">
        <v>1</v>
      </c>
      <c r="E34" s="32">
        <v>1</v>
      </c>
      <c r="F34" s="32"/>
      <c r="G34" s="32"/>
      <c r="H34" s="27">
        <f>SUM(C34:G34)</f>
        <v>3</v>
      </c>
      <c r="I34" s="433"/>
      <c r="J34" s="237">
        <v>1</v>
      </c>
    </row>
    <row r="35" spans="1:10" ht="27" thickBot="1">
      <c r="A35" s="341"/>
      <c r="B35" s="289" t="s">
        <v>172</v>
      </c>
      <c r="C35" s="234"/>
      <c r="D35" s="234"/>
      <c r="E35" s="158"/>
      <c r="F35" s="158"/>
      <c r="G35" s="158"/>
      <c r="H35" s="159">
        <f>SUM(C35:G35)</f>
        <v>0</v>
      </c>
      <c r="I35" s="433"/>
      <c r="J35" s="234">
        <v>1</v>
      </c>
    </row>
    <row r="36" spans="1:10" ht="12.75">
      <c r="A36" s="353" t="s">
        <v>138</v>
      </c>
      <c r="B36" s="74" t="s">
        <v>163</v>
      </c>
      <c r="C36" s="75">
        <v>1</v>
      </c>
      <c r="D36" s="75">
        <v>1</v>
      </c>
      <c r="E36" s="76">
        <v>1</v>
      </c>
      <c r="F36" s="76">
        <v>1</v>
      </c>
      <c r="G36" s="76"/>
      <c r="H36" s="76">
        <f t="shared" si="0"/>
        <v>4</v>
      </c>
      <c r="I36" s="435">
        <f>SUM(H36:H37)</f>
        <v>7</v>
      </c>
      <c r="J36" s="75">
        <v>1</v>
      </c>
    </row>
    <row r="37" spans="1:10" ht="13.5" thickBot="1">
      <c r="A37" s="354"/>
      <c r="B37" s="106" t="s">
        <v>162</v>
      </c>
      <c r="C37" s="250">
        <v>1</v>
      </c>
      <c r="D37" s="250"/>
      <c r="E37" s="107"/>
      <c r="F37" s="107">
        <v>1</v>
      </c>
      <c r="G37" s="107">
        <v>1</v>
      </c>
      <c r="H37" s="107">
        <f t="shared" si="0"/>
        <v>3</v>
      </c>
      <c r="I37" s="436"/>
      <c r="J37" s="250">
        <v>1</v>
      </c>
    </row>
    <row r="38" spans="1:10" ht="12.75">
      <c r="A38" s="335" t="s">
        <v>10</v>
      </c>
      <c r="B38" s="63" t="s">
        <v>79</v>
      </c>
      <c r="C38" s="241"/>
      <c r="D38" s="241"/>
      <c r="E38" s="64"/>
      <c r="F38" s="64"/>
      <c r="G38" s="64"/>
      <c r="H38" s="86">
        <f t="shared" si="0"/>
        <v>0</v>
      </c>
      <c r="I38" s="432">
        <f>SUM(H38:H40)</f>
        <v>1</v>
      </c>
      <c r="J38" s="241"/>
    </row>
    <row r="39" spans="1:10" ht="26.25">
      <c r="A39" s="341"/>
      <c r="B39" s="283" t="s">
        <v>169</v>
      </c>
      <c r="C39" s="156"/>
      <c r="D39" s="156"/>
      <c r="E39" s="158"/>
      <c r="F39" s="158"/>
      <c r="G39" s="158"/>
      <c r="H39" s="157">
        <f t="shared" si="0"/>
        <v>0</v>
      </c>
      <c r="I39" s="433"/>
      <c r="J39" s="156"/>
    </row>
    <row r="40" spans="1:10" ht="15" customHeight="1" thickBot="1">
      <c r="A40" s="336"/>
      <c r="B40" s="67" t="s">
        <v>68</v>
      </c>
      <c r="C40" s="238">
        <v>1</v>
      </c>
      <c r="D40" s="238"/>
      <c r="E40" s="68"/>
      <c r="F40" s="68"/>
      <c r="G40" s="68"/>
      <c r="H40" s="69">
        <f t="shared" si="0"/>
        <v>1</v>
      </c>
      <c r="I40" s="439"/>
      <c r="J40" s="238">
        <v>1</v>
      </c>
    </row>
    <row r="41" spans="1:10" ht="12.75">
      <c r="A41" s="335" t="s">
        <v>32</v>
      </c>
      <c r="B41" s="63" t="s">
        <v>69</v>
      </c>
      <c r="C41" s="241"/>
      <c r="D41" s="241"/>
      <c r="E41" s="64"/>
      <c r="F41" s="64"/>
      <c r="G41" s="64"/>
      <c r="H41" s="65">
        <f t="shared" si="0"/>
        <v>0</v>
      </c>
      <c r="I41" s="432">
        <f>SUM(H41:H44)</f>
        <v>6</v>
      </c>
      <c r="J41" s="241"/>
    </row>
    <row r="42" spans="1:10" ht="12.75">
      <c r="A42" s="351"/>
      <c r="B42" s="29" t="s">
        <v>70</v>
      </c>
      <c r="C42" s="237">
        <v>1</v>
      </c>
      <c r="D42" s="237">
        <v>1</v>
      </c>
      <c r="E42" s="32"/>
      <c r="F42" s="32">
        <v>3</v>
      </c>
      <c r="G42" s="32"/>
      <c r="H42" s="27">
        <f t="shared" si="0"/>
        <v>5</v>
      </c>
      <c r="I42" s="440"/>
      <c r="J42" s="237">
        <v>1</v>
      </c>
    </row>
    <row r="43" spans="1:10" ht="26.25">
      <c r="A43" s="352"/>
      <c r="B43" s="286" t="s">
        <v>222</v>
      </c>
      <c r="C43" s="234"/>
      <c r="D43" s="234"/>
      <c r="E43" s="234"/>
      <c r="F43" s="234"/>
      <c r="G43" s="234"/>
      <c r="H43" s="157">
        <f t="shared" si="0"/>
        <v>0</v>
      </c>
      <c r="I43" s="434"/>
      <c r="J43" s="234"/>
    </row>
    <row r="44" spans="1:10" ht="13.5" thickBot="1">
      <c r="A44" s="336"/>
      <c r="B44" s="67" t="s">
        <v>71</v>
      </c>
      <c r="C44" s="238"/>
      <c r="D44" s="238"/>
      <c r="E44" s="68">
        <v>1</v>
      </c>
      <c r="F44" s="68"/>
      <c r="G44" s="68"/>
      <c r="H44" s="69">
        <f t="shared" si="0"/>
        <v>1</v>
      </c>
      <c r="I44" s="439"/>
      <c r="J44" s="238"/>
    </row>
    <row r="45" spans="1:10" ht="12.75">
      <c r="A45" s="353" t="s">
        <v>215</v>
      </c>
      <c r="B45" s="63" t="s">
        <v>72</v>
      </c>
      <c r="C45" s="241">
        <v>1</v>
      </c>
      <c r="D45" s="241">
        <v>1</v>
      </c>
      <c r="E45" s="64">
        <v>1</v>
      </c>
      <c r="F45" s="64">
        <v>1</v>
      </c>
      <c r="G45" s="64"/>
      <c r="H45" s="65">
        <f t="shared" si="0"/>
        <v>4</v>
      </c>
      <c r="I45" s="441">
        <f>SUM(H45:H49)</f>
        <v>11</v>
      </c>
      <c r="J45" s="241">
        <v>1</v>
      </c>
    </row>
    <row r="46" spans="1:10" ht="12.75">
      <c r="A46" s="341"/>
      <c r="B46" s="29" t="s">
        <v>116</v>
      </c>
      <c r="C46" s="237"/>
      <c r="D46" s="237"/>
      <c r="E46" s="27"/>
      <c r="F46" s="27"/>
      <c r="G46" s="27"/>
      <c r="H46" s="27">
        <f>SUM(C46:G46)</f>
        <v>0</v>
      </c>
      <c r="I46" s="442"/>
      <c r="J46" s="237"/>
    </row>
    <row r="47" spans="1:10" ht="26.25">
      <c r="A47" s="341"/>
      <c r="B47" s="72" t="s">
        <v>180</v>
      </c>
      <c r="C47" s="237"/>
      <c r="D47" s="237"/>
      <c r="E47" s="73">
        <v>2</v>
      </c>
      <c r="F47" s="73"/>
      <c r="G47" s="73"/>
      <c r="H47" s="59">
        <f>SUM(C47:G47)</f>
        <v>2</v>
      </c>
      <c r="I47" s="442"/>
      <c r="J47" s="237"/>
    </row>
    <row r="48" spans="1:10" ht="39">
      <c r="A48" s="341"/>
      <c r="B48" s="72" t="s">
        <v>123</v>
      </c>
      <c r="C48" s="240">
        <v>1</v>
      </c>
      <c r="D48" s="240">
        <v>2</v>
      </c>
      <c r="E48" s="73">
        <v>2</v>
      </c>
      <c r="F48" s="73"/>
      <c r="G48" s="73"/>
      <c r="H48" s="59">
        <f t="shared" si="0"/>
        <v>5</v>
      </c>
      <c r="I48" s="442"/>
      <c r="J48" s="240">
        <v>1</v>
      </c>
    </row>
    <row r="49" spans="1:10" ht="39.75" thickBot="1">
      <c r="A49" s="354"/>
      <c r="B49" s="173" t="s">
        <v>183</v>
      </c>
      <c r="C49" s="250"/>
      <c r="D49" s="250"/>
      <c r="E49" s="131"/>
      <c r="F49" s="131"/>
      <c r="G49" s="131"/>
      <c r="H49" s="134">
        <f t="shared" si="0"/>
        <v>0</v>
      </c>
      <c r="I49" s="443"/>
      <c r="J49" s="250"/>
    </row>
    <row r="50" spans="1:10" ht="12.75">
      <c r="A50" s="335" t="s">
        <v>11</v>
      </c>
      <c r="B50" s="74" t="s">
        <v>161</v>
      </c>
      <c r="C50" s="75"/>
      <c r="D50" s="75"/>
      <c r="E50" s="76"/>
      <c r="F50" s="76"/>
      <c r="G50" s="76"/>
      <c r="H50" s="76">
        <f t="shared" si="0"/>
        <v>0</v>
      </c>
      <c r="I50" s="432">
        <f>SUM(H50:H52)</f>
        <v>0</v>
      </c>
      <c r="J50" s="75"/>
    </row>
    <row r="51" spans="1:10" ht="12.75">
      <c r="A51" s="341"/>
      <c r="B51" s="173" t="s">
        <v>209</v>
      </c>
      <c r="C51" s="34"/>
      <c r="D51" s="34"/>
      <c r="E51" s="132"/>
      <c r="F51" s="132"/>
      <c r="G51" s="132"/>
      <c r="H51" s="132">
        <f>SUM(C51:G51)</f>
        <v>0</v>
      </c>
      <c r="I51" s="433"/>
      <c r="J51" s="34"/>
    </row>
    <row r="52" spans="1:10" ht="27" thickBot="1">
      <c r="A52" s="336"/>
      <c r="B52" s="282" t="s">
        <v>134</v>
      </c>
      <c r="C52" s="249"/>
      <c r="D52" s="249"/>
      <c r="E52" s="152"/>
      <c r="F52" s="152"/>
      <c r="G52" s="152"/>
      <c r="H52" s="153">
        <f t="shared" si="0"/>
        <v>0</v>
      </c>
      <c r="I52" s="439"/>
      <c r="J52" s="249"/>
    </row>
    <row r="53" spans="1:10" ht="12.75">
      <c r="A53" s="335" t="s">
        <v>12</v>
      </c>
      <c r="B53" s="63" t="s">
        <v>73</v>
      </c>
      <c r="C53" s="241"/>
      <c r="D53" s="241"/>
      <c r="E53" s="64"/>
      <c r="F53" s="64"/>
      <c r="G53" s="64"/>
      <c r="H53" s="65">
        <f t="shared" si="0"/>
        <v>0</v>
      </c>
      <c r="I53" s="432">
        <f>SUM(H53:H54)</f>
        <v>2</v>
      </c>
      <c r="J53" s="241"/>
    </row>
    <row r="54" spans="1:10" ht="27" thickBot="1">
      <c r="A54" s="336"/>
      <c r="B54" s="282" t="s">
        <v>115</v>
      </c>
      <c r="C54" s="152"/>
      <c r="D54" s="152">
        <v>1</v>
      </c>
      <c r="E54" s="152"/>
      <c r="F54" s="152">
        <v>1</v>
      </c>
      <c r="G54" s="152"/>
      <c r="H54" s="153">
        <f t="shared" si="0"/>
        <v>2</v>
      </c>
      <c r="I54" s="439"/>
      <c r="J54" s="152"/>
    </row>
    <row r="55" spans="1:10" ht="13.5" thickBot="1">
      <c r="A55" s="349" t="s">
        <v>13</v>
      </c>
      <c r="B55" s="350"/>
      <c r="C55" s="93">
        <f aca="true" t="shared" si="1" ref="C55:I55">SUM(C6:C54)</f>
        <v>14</v>
      </c>
      <c r="D55" s="93">
        <f t="shared" si="1"/>
        <v>21</v>
      </c>
      <c r="E55" s="93">
        <f t="shared" si="1"/>
        <v>18</v>
      </c>
      <c r="F55" s="93">
        <f t="shared" si="1"/>
        <v>13</v>
      </c>
      <c r="G55" s="93">
        <f t="shared" si="1"/>
        <v>1</v>
      </c>
      <c r="H55" s="93">
        <f t="shared" si="1"/>
        <v>67</v>
      </c>
      <c r="I55" s="149">
        <f t="shared" si="1"/>
        <v>67</v>
      </c>
      <c r="J55" s="237">
        <f>SUM(J6:J54)</f>
        <v>14</v>
      </c>
    </row>
  </sheetData>
  <sheetProtection/>
  <mergeCells count="35">
    <mergeCell ref="A15:A17"/>
    <mergeCell ref="I15:I17"/>
    <mergeCell ref="A18:A19"/>
    <mergeCell ref="I18:I19"/>
    <mergeCell ref="A55:B55"/>
    <mergeCell ref="A41:A44"/>
    <mergeCell ref="I41:I44"/>
    <mergeCell ref="I38:I40"/>
    <mergeCell ref="A45:A49"/>
    <mergeCell ref="I45:I49"/>
    <mergeCell ref="B15:B16"/>
    <mergeCell ref="A53:A54"/>
    <mergeCell ref="I53:I54"/>
    <mergeCell ref="A11:A14"/>
    <mergeCell ref="I11:I14"/>
    <mergeCell ref="A50:A52"/>
    <mergeCell ref="I50:I52"/>
    <mergeCell ref="A30:A35"/>
    <mergeCell ref="I30:I35"/>
    <mergeCell ref="A36:A37"/>
    <mergeCell ref="I36:I37"/>
    <mergeCell ref="A38:A40"/>
    <mergeCell ref="A21:A27"/>
    <mergeCell ref="I21:I27"/>
    <mergeCell ref="A28:A29"/>
    <mergeCell ref="I28:I29"/>
    <mergeCell ref="A1:I1"/>
    <mergeCell ref="A4:B5"/>
    <mergeCell ref="C4:G4"/>
    <mergeCell ref="H4:H5"/>
    <mergeCell ref="I4:I5"/>
    <mergeCell ref="A7:A9"/>
    <mergeCell ref="I7:I9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workbookViewId="0" topLeftCell="A1">
      <selection activeCell="N9" sqref="N9"/>
    </sheetView>
  </sheetViews>
  <sheetFormatPr defaultColWidth="9.00390625" defaultRowHeight="12.75"/>
  <cols>
    <col min="1" max="1" width="21.50390625" style="0" customWidth="1"/>
    <col min="2" max="2" width="48.75390625" style="0" customWidth="1"/>
    <col min="3" max="7" width="3.75390625" style="0" customWidth="1"/>
    <col min="8" max="8" width="6.25390625" style="0" customWidth="1"/>
    <col min="9" max="9" width="8.50390625" style="0" customWidth="1"/>
    <col min="10" max="10" width="8.75390625" style="22" customWidth="1"/>
  </cols>
  <sheetData>
    <row r="1" spans="1:9" ht="17.25" customHeight="1">
      <c r="A1" s="420" t="s">
        <v>203</v>
      </c>
      <c r="B1" s="420"/>
      <c r="C1" s="420"/>
      <c r="D1" s="420"/>
      <c r="E1" s="420"/>
      <c r="F1" s="420"/>
      <c r="G1" s="420"/>
      <c r="H1" s="420"/>
      <c r="I1" s="420"/>
    </row>
    <row r="2" spans="1:9" ht="17.25" customHeight="1">
      <c r="A2" s="420" t="s">
        <v>202</v>
      </c>
      <c r="B2" s="420"/>
      <c r="C2" s="420"/>
      <c r="D2" s="420"/>
      <c r="E2" s="420"/>
      <c r="F2" s="420"/>
      <c r="G2" s="420"/>
      <c r="H2" s="420"/>
      <c r="I2" s="420"/>
    </row>
    <row r="3" spans="1:9" ht="17.25" customHeight="1" thickBot="1">
      <c r="A3" s="444" t="s">
        <v>247</v>
      </c>
      <c r="B3" s="420"/>
      <c r="C3" s="420"/>
      <c r="D3" s="420"/>
      <c r="E3" s="420"/>
      <c r="F3" s="420"/>
      <c r="G3" s="420"/>
      <c r="H3" s="420"/>
      <c r="I3" s="445"/>
    </row>
    <row r="4" spans="1:9" ht="12.75">
      <c r="A4" s="347" t="s">
        <v>28</v>
      </c>
      <c r="B4" s="337"/>
      <c r="C4" s="356" t="s">
        <v>16</v>
      </c>
      <c r="D4" s="356"/>
      <c r="E4" s="356"/>
      <c r="F4" s="356"/>
      <c r="G4" s="356"/>
      <c r="H4" s="337" t="s">
        <v>1</v>
      </c>
      <c r="I4" s="357" t="s">
        <v>2</v>
      </c>
    </row>
    <row r="5" spans="1:10" ht="13.5" thickBot="1">
      <c r="A5" s="446"/>
      <c r="B5" s="404"/>
      <c r="C5" s="125">
        <v>1</v>
      </c>
      <c r="D5" s="128">
        <v>2</v>
      </c>
      <c r="E5" s="128">
        <v>3</v>
      </c>
      <c r="F5" s="128">
        <v>4</v>
      </c>
      <c r="G5" s="128">
        <v>5</v>
      </c>
      <c r="H5" s="404"/>
      <c r="I5" s="447"/>
      <c r="J5" s="22" t="s">
        <v>214</v>
      </c>
    </row>
    <row r="6" spans="1:10" ht="26.25" thickBot="1">
      <c r="A6" s="79" t="s">
        <v>3</v>
      </c>
      <c r="B6" s="80" t="s">
        <v>110</v>
      </c>
      <c r="C6" s="81">
        <v>1</v>
      </c>
      <c r="D6" s="81">
        <v>2</v>
      </c>
      <c r="E6" s="81"/>
      <c r="F6" s="81"/>
      <c r="G6" s="81"/>
      <c r="H6" s="82">
        <f aca="true" t="shared" si="0" ref="H6:H53">SUM(C6:G6)</f>
        <v>3</v>
      </c>
      <c r="I6" s="83">
        <f>SUM(H6:H6)</f>
        <v>3</v>
      </c>
      <c r="J6" s="207">
        <v>1</v>
      </c>
    </row>
    <row r="7" spans="1:10" ht="25.5">
      <c r="A7" s="335" t="s">
        <v>4</v>
      </c>
      <c r="B7" s="84" t="s">
        <v>111</v>
      </c>
      <c r="C7" s="64"/>
      <c r="D7" s="64">
        <v>1</v>
      </c>
      <c r="E7" s="85">
        <v>2</v>
      </c>
      <c r="F7" s="64">
        <v>1</v>
      </c>
      <c r="G7" s="64"/>
      <c r="H7" s="65">
        <f t="shared" si="0"/>
        <v>4</v>
      </c>
      <c r="I7" s="342">
        <f>SUM(H7:H9)</f>
        <v>6</v>
      </c>
      <c r="J7" s="207"/>
    </row>
    <row r="8" spans="1:10" ht="38.25">
      <c r="A8" s="341"/>
      <c r="B8" s="283" t="s">
        <v>220</v>
      </c>
      <c r="C8" s="156"/>
      <c r="D8" s="156"/>
      <c r="E8" s="156"/>
      <c r="F8" s="156"/>
      <c r="G8" s="156"/>
      <c r="H8" s="157">
        <f t="shared" si="0"/>
        <v>0</v>
      </c>
      <c r="I8" s="343"/>
      <c r="J8" s="207"/>
    </row>
    <row r="9" spans="1:10" ht="26.25" thickBot="1">
      <c r="A9" s="336"/>
      <c r="B9" s="284" t="s">
        <v>174</v>
      </c>
      <c r="C9" s="165"/>
      <c r="D9" s="165"/>
      <c r="E9" s="154">
        <v>1</v>
      </c>
      <c r="F9" s="165">
        <v>1</v>
      </c>
      <c r="G9" s="165"/>
      <c r="H9" s="164">
        <f t="shared" si="0"/>
        <v>2</v>
      </c>
      <c r="I9" s="344"/>
      <c r="J9" s="207"/>
    </row>
    <row r="10" spans="1:10" ht="13.5" thickBot="1">
      <c r="A10" s="79" t="s">
        <v>5</v>
      </c>
      <c r="B10" s="80" t="s">
        <v>55</v>
      </c>
      <c r="C10" s="81"/>
      <c r="D10" s="81">
        <v>1</v>
      </c>
      <c r="E10" s="81"/>
      <c r="F10" s="81">
        <v>1</v>
      </c>
      <c r="G10" s="81"/>
      <c r="H10" s="82">
        <f t="shared" si="0"/>
        <v>2</v>
      </c>
      <c r="I10" s="83">
        <f>SUM(H10:H10)</f>
        <v>2</v>
      </c>
      <c r="J10" s="207"/>
    </row>
    <row r="11" spans="1:10" ht="12.75">
      <c r="A11" s="353" t="s">
        <v>6</v>
      </c>
      <c r="B11" s="84" t="s">
        <v>56</v>
      </c>
      <c r="C11" s="102">
        <v>1</v>
      </c>
      <c r="D11" s="102"/>
      <c r="E11" s="102"/>
      <c r="F11" s="102">
        <v>1</v>
      </c>
      <c r="G11" s="102"/>
      <c r="H11" s="103">
        <f t="shared" si="0"/>
        <v>2</v>
      </c>
      <c r="I11" s="359">
        <f>SUM(H11:H14)</f>
        <v>4</v>
      </c>
      <c r="J11" s="207">
        <v>1</v>
      </c>
    </row>
    <row r="12" spans="1:10" ht="12.75">
      <c r="A12" s="341"/>
      <c r="B12" s="29" t="s">
        <v>76</v>
      </c>
      <c r="C12" s="32">
        <v>1</v>
      </c>
      <c r="D12" s="32"/>
      <c r="E12" s="32"/>
      <c r="F12" s="32">
        <v>1</v>
      </c>
      <c r="G12" s="32"/>
      <c r="H12" s="27">
        <f>SUM(C12:G12)</f>
        <v>2</v>
      </c>
      <c r="I12" s="360"/>
      <c r="J12" s="207">
        <v>1</v>
      </c>
    </row>
    <row r="13" spans="1:10" ht="25.5">
      <c r="A13" s="341"/>
      <c r="B13" s="283" t="s">
        <v>194</v>
      </c>
      <c r="C13" s="156"/>
      <c r="D13" s="156"/>
      <c r="E13" s="156"/>
      <c r="F13" s="156"/>
      <c r="G13" s="156"/>
      <c r="H13" s="157">
        <f t="shared" si="0"/>
        <v>0</v>
      </c>
      <c r="I13" s="360"/>
      <c r="J13" s="207"/>
    </row>
    <row r="14" spans="1:10" ht="13.5" thickBot="1">
      <c r="A14" s="354"/>
      <c r="B14" s="101" t="s">
        <v>204</v>
      </c>
      <c r="C14" s="73"/>
      <c r="D14" s="73"/>
      <c r="E14" s="73"/>
      <c r="F14" s="73"/>
      <c r="G14" s="73"/>
      <c r="H14" s="103">
        <f>SUM(C14:G14)</f>
        <v>0</v>
      </c>
      <c r="I14" s="361"/>
      <c r="J14" s="207"/>
    </row>
    <row r="15" spans="1:10" ht="12.75">
      <c r="A15" s="353" t="s">
        <v>7</v>
      </c>
      <c r="B15" s="63" t="s">
        <v>58</v>
      </c>
      <c r="C15" s="230"/>
      <c r="D15" s="230"/>
      <c r="E15" s="230"/>
      <c r="F15" s="64">
        <v>2</v>
      </c>
      <c r="G15" s="64"/>
      <c r="H15" s="65">
        <f t="shared" si="0"/>
        <v>2</v>
      </c>
      <c r="I15" s="355">
        <f>SUM(H15:H16)</f>
        <v>2</v>
      </c>
      <c r="J15" s="207"/>
    </row>
    <row r="16" spans="1:10" ht="26.25" thickBot="1">
      <c r="A16" s="354"/>
      <c r="B16" s="106" t="s">
        <v>223</v>
      </c>
      <c r="C16" s="146"/>
      <c r="D16" s="146"/>
      <c r="E16" s="279"/>
      <c r="F16" s="104"/>
      <c r="G16" s="104"/>
      <c r="H16" s="107">
        <f t="shared" si="0"/>
        <v>0</v>
      </c>
      <c r="I16" s="350"/>
      <c r="J16" s="207"/>
    </row>
    <row r="17" spans="1:10" ht="12.75">
      <c r="A17" s="353" t="s">
        <v>8</v>
      </c>
      <c r="B17" s="63" t="s">
        <v>59</v>
      </c>
      <c r="C17" s="64">
        <v>1</v>
      </c>
      <c r="D17" s="64">
        <v>1</v>
      </c>
      <c r="E17" s="64"/>
      <c r="F17" s="64"/>
      <c r="G17" s="64"/>
      <c r="H17" s="65">
        <f t="shared" si="0"/>
        <v>2</v>
      </c>
      <c r="I17" s="355">
        <f>SUM(H17:H18)</f>
        <v>2</v>
      </c>
      <c r="J17" s="207">
        <v>1</v>
      </c>
    </row>
    <row r="18" spans="1:10" ht="39" thickBot="1">
      <c r="A18" s="354"/>
      <c r="B18" s="285" t="s">
        <v>221</v>
      </c>
      <c r="C18" s="158"/>
      <c r="D18" s="158"/>
      <c r="E18" s="158"/>
      <c r="F18" s="158"/>
      <c r="G18" s="158"/>
      <c r="H18" s="160">
        <f t="shared" si="0"/>
        <v>0</v>
      </c>
      <c r="I18" s="350"/>
      <c r="J18" s="207"/>
    </row>
    <row r="19" spans="1:10" ht="26.25" thickBot="1">
      <c r="A19" s="79" t="s">
        <v>19</v>
      </c>
      <c r="B19" s="80" t="s">
        <v>119</v>
      </c>
      <c r="C19" s="81"/>
      <c r="D19" s="81"/>
      <c r="E19" s="81"/>
      <c r="F19" s="81">
        <v>1</v>
      </c>
      <c r="G19" s="81"/>
      <c r="H19" s="82">
        <f t="shared" si="0"/>
        <v>1</v>
      </c>
      <c r="I19" s="87">
        <f>SUM(H19:H19)</f>
        <v>1</v>
      </c>
      <c r="J19" s="207"/>
    </row>
    <row r="20" spans="1:10" ht="12.75">
      <c r="A20" s="353" t="s">
        <v>136</v>
      </c>
      <c r="B20" s="63" t="s">
        <v>57</v>
      </c>
      <c r="C20" s="64"/>
      <c r="D20" s="64"/>
      <c r="E20" s="64">
        <v>2</v>
      </c>
      <c r="F20" s="64"/>
      <c r="G20" s="64"/>
      <c r="H20" s="65">
        <f>SUM(C20:G20)</f>
        <v>2</v>
      </c>
      <c r="I20" s="355">
        <f>SUM(H20:H26)</f>
        <v>12</v>
      </c>
      <c r="J20" s="207"/>
    </row>
    <row r="21" spans="1:10" ht="13.5" thickBot="1">
      <c r="A21" s="341"/>
      <c r="B21" s="67" t="s">
        <v>77</v>
      </c>
      <c r="C21" s="68"/>
      <c r="D21" s="68">
        <v>3</v>
      </c>
      <c r="E21" s="68"/>
      <c r="F21" s="68">
        <v>2</v>
      </c>
      <c r="G21" s="68"/>
      <c r="H21" s="69">
        <f>SUM(C21:G21)</f>
        <v>5</v>
      </c>
      <c r="I21" s="343"/>
      <c r="J21" s="207"/>
    </row>
    <row r="22" spans="1:10" ht="25.5">
      <c r="A22" s="341"/>
      <c r="B22" s="280" t="s">
        <v>117</v>
      </c>
      <c r="C22" s="166"/>
      <c r="D22" s="166"/>
      <c r="E22" s="166"/>
      <c r="F22" s="166"/>
      <c r="G22" s="150"/>
      <c r="H22" s="151">
        <f t="shared" si="0"/>
        <v>0</v>
      </c>
      <c r="I22" s="343"/>
      <c r="J22" s="207"/>
    </row>
    <row r="23" spans="1:10" ht="25.5">
      <c r="A23" s="341"/>
      <c r="B23" s="280" t="s">
        <v>118</v>
      </c>
      <c r="C23" s="150"/>
      <c r="D23" s="150"/>
      <c r="E23" s="150">
        <v>1</v>
      </c>
      <c r="F23" s="150"/>
      <c r="G23" s="150"/>
      <c r="H23" s="151">
        <f t="shared" si="0"/>
        <v>1</v>
      </c>
      <c r="I23" s="343"/>
      <c r="J23" s="207"/>
    </row>
    <row r="24" spans="1:10" ht="25.5">
      <c r="A24" s="341"/>
      <c r="B24" s="287" t="s">
        <v>218</v>
      </c>
      <c r="C24" s="249">
        <v>2</v>
      </c>
      <c r="D24" s="249"/>
      <c r="E24" s="249"/>
      <c r="F24" s="249"/>
      <c r="G24" s="249"/>
      <c r="H24" s="151">
        <f t="shared" si="0"/>
        <v>2</v>
      </c>
      <c r="I24" s="343"/>
      <c r="J24" s="207">
        <v>2</v>
      </c>
    </row>
    <row r="25" spans="1:10" ht="25.5">
      <c r="A25" s="341"/>
      <c r="B25" s="60" t="s">
        <v>219</v>
      </c>
      <c r="C25" s="61"/>
      <c r="D25" s="61"/>
      <c r="E25" s="61"/>
      <c r="F25" s="61"/>
      <c r="G25" s="61"/>
      <c r="H25" s="27">
        <f t="shared" si="0"/>
        <v>0</v>
      </c>
      <c r="I25" s="343"/>
      <c r="J25" s="207"/>
    </row>
    <row r="26" spans="1:10" ht="13.5" thickBot="1">
      <c r="A26" s="354"/>
      <c r="B26" s="67" t="s">
        <v>60</v>
      </c>
      <c r="C26" s="68">
        <v>1</v>
      </c>
      <c r="D26" s="68"/>
      <c r="E26" s="68"/>
      <c r="F26" s="68">
        <v>1</v>
      </c>
      <c r="G26" s="68"/>
      <c r="H26" s="69">
        <f t="shared" si="0"/>
        <v>2</v>
      </c>
      <c r="I26" s="350"/>
      <c r="J26" s="207">
        <v>1</v>
      </c>
    </row>
    <row r="27" spans="1:10" ht="12.75">
      <c r="A27" s="335" t="s">
        <v>9</v>
      </c>
      <c r="B27" s="63" t="s">
        <v>63</v>
      </c>
      <c r="C27" s="64">
        <v>1</v>
      </c>
      <c r="D27" s="64">
        <v>2</v>
      </c>
      <c r="E27" s="64">
        <v>1</v>
      </c>
      <c r="F27" s="64"/>
      <c r="G27" s="64"/>
      <c r="H27" s="65">
        <f t="shared" si="0"/>
        <v>4</v>
      </c>
      <c r="I27" s="333">
        <f>SUM(H27:H28)</f>
        <v>4</v>
      </c>
      <c r="J27" s="207">
        <v>1</v>
      </c>
    </row>
    <row r="28" spans="1:10" ht="13.5" thickBot="1">
      <c r="A28" s="352"/>
      <c r="B28" s="60" t="s">
        <v>64</v>
      </c>
      <c r="C28" s="61"/>
      <c r="D28" s="61"/>
      <c r="E28" s="61"/>
      <c r="F28" s="61"/>
      <c r="G28" s="61"/>
      <c r="H28" s="58">
        <f t="shared" si="0"/>
        <v>0</v>
      </c>
      <c r="I28" s="410"/>
      <c r="J28" s="207"/>
    </row>
    <row r="29" spans="1:10" ht="25.5">
      <c r="A29" s="353" t="s">
        <v>137</v>
      </c>
      <c r="B29" s="84" t="s">
        <v>177</v>
      </c>
      <c r="C29" s="85"/>
      <c r="D29" s="85">
        <v>1</v>
      </c>
      <c r="E29" s="85">
        <v>1</v>
      </c>
      <c r="F29" s="85"/>
      <c r="G29" s="85"/>
      <c r="H29" s="86">
        <f t="shared" si="0"/>
        <v>2</v>
      </c>
      <c r="I29" s="355">
        <f>SUM(H29:H34)</f>
        <v>4</v>
      </c>
      <c r="J29" s="207"/>
    </row>
    <row r="30" spans="1:10" ht="12.75">
      <c r="A30" s="341"/>
      <c r="B30" s="29" t="s">
        <v>62</v>
      </c>
      <c r="C30" s="32">
        <v>1</v>
      </c>
      <c r="D30" s="32"/>
      <c r="E30" s="32"/>
      <c r="F30" s="32"/>
      <c r="G30" s="32"/>
      <c r="H30" s="27">
        <f t="shared" si="0"/>
        <v>1</v>
      </c>
      <c r="I30" s="343"/>
      <c r="J30" s="207">
        <v>1</v>
      </c>
    </row>
    <row r="31" spans="1:10" ht="25.5">
      <c r="A31" s="341"/>
      <c r="B31" s="29" t="s">
        <v>166</v>
      </c>
      <c r="C31" s="32"/>
      <c r="D31" s="32">
        <v>1</v>
      </c>
      <c r="E31" s="32"/>
      <c r="F31" s="32"/>
      <c r="G31" s="32"/>
      <c r="H31" s="27">
        <f t="shared" si="0"/>
        <v>1</v>
      </c>
      <c r="I31" s="343"/>
      <c r="J31" s="207"/>
    </row>
    <row r="32" spans="1:10" ht="12.75">
      <c r="A32" s="341"/>
      <c r="B32" s="29" t="s">
        <v>67</v>
      </c>
      <c r="C32" s="32"/>
      <c r="D32" s="32"/>
      <c r="E32" s="32"/>
      <c r="F32" s="32"/>
      <c r="G32" s="32"/>
      <c r="H32" s="27">
        <f t="shared" si="0"/>
        <v>0</v>
      </c>
      <c r="I32" s="343"/>
      <c r="J32" s="207"/>
    </row>
    <row r="33" spans="1:10" ht="12.75">
      <c r="A33" s="341"/>
      <c r="B33" s="29" t="s">
        <v>61</v>
      </c>
      <c r="C33" s="32"/>
      <c r="D33" s="32"/>
      <c r="E33" s="32"/>
      <c r="F33" s="32"/>
      <c r="G33" s="32"/>
      <c r="H33" s="27">
        <f>SUM(C33:G33)</f>
        <v>0</v>
      </c>
      <c r="I33" s="343"/>
      <c r="J33" s="207"/>
    </row>
    <row r="34" spans="1:10" ht="26.25" thickBot="1">
      <c r="A34" s="354"/>
      <c r="B34" s="284" t="s">
        <v>172</v>
      </c>
      <c r="C34" s="154"/>
      <c r="D34" s="154"/>
      <c r="E34" s="154"/>
      <c r="F34" s="154"/>
      <c r="G34" s="154"/>
      <c r="H34" s="155">
        <f>SUM(C34:G34)</f>
        <v>0</v>
      </c>
      <c r="I34" s="350"/>
      <c r="J34" s="207"/>
    </row>
    <row r="35" spans="1:10" ht="12.75">
      <c r="A35" s="353" t="s">
        <v>138</v>
      </c>
      <c r="B35" s="74" t="s">
        <v>163</v>
      </c>
      <c r="C35" s="127"/>
      <c r="D35" s="127"/>
      <c r="E35" s="76">
        <v>1</v>
      </c>
      <c r="F35" s="127"/>
      <c r="G35" s="76">
        <v>1</v>
      </c>
      <c r="H35" s="76">
        <f t="shared" si="0"/>
        <v>2</v>
      </c>
      <c r="I35" s="355">
        <f>SUM(H35:H36)</f>
        <v>6</v>
      </c>
      <c r="J35" s="207"/>
    </row>
    <row r="36" spans="1:10" ht="13.5" thickBot="1">
      <c r="A36" s="354"/>
      <c r="B36" s="106" t="s">
        <v>162</v>
      </c>
      <c r="C36" s="107"/>
      <c r="D36" s="107">
        <v>1</v>
      </c>
      <c r="E36" s="107">
        <v>1</v>
      </c>
      <c r="F36" s="107"/>
      <c r="G36" s="107">
        <v>2</v>
      </c>
      <c r="H36" s="107">
        <f t="shared" si="0"/>
        <v>4</v>
      </c>
      <c r="I36" s="350"/>
      <c r="J36" s="207"/>
    </row>
    <row r="37" spans="1:10" ht="12.75">
      <c r="A37" s="335" t="s">
        <v>10</v>
      </c>
      <c r="B37" s="63" t="s">
        <v>79</v>
      </c>
      <c r="C37" s="64"/>
      <c r="D37" s="64">
        <v>1</v>
      </c>
      <c r="E37" s="64"/>
      <c r="F37" s="64"/>
      <c r="G37" s="64"/>
      <c r="H37" s="86">
        <f t="shared" si="0"/>
        <v>1</v>
      </c>
      <c r="I37" s="342">
        <f>SUM(H37:H39)</f>
        <v>2</v>
      </c>
      <c r="J37" s="207"/>
    </row>
    <row r="38" spans="1:10" ht="25.5">
      <c r="A38" s="341"/>
      <c r="B38" s="283" t="s">
        <v>169</v>
      </c>
      <c r="C38" s="158"/>
      <c r="D38" s="158"/>
      <c r="E38" s="158"/>
      <c r="F38" s="158">
        <v>1</v>
      </c>
      <c r="G38" s="158"/>
      <c r="H38" s="157">
        <f t="shared" si="0"/>
        <v>1</v>
      </c>
      <c r="I38" s="343"/>
      <c r="J38" s="207"/>
    </row>
    <row r="39" spans="1:10" ht="18.75" customHeight="1" thickBot="1">
      <c r="A39" s="336"/>
      <c r="B39" s="67" t="s">
        <v>68</v>
      </c>
      <c r="C39" s="68"/>
      <c r="D39" s="68"/>
      <c r="E39" s="68"/>
      <c r="F39" s="68"/>
      <c r="G39" s="68"/>
      <c r="H39" s="69">
        <f t="shared" si="0"/>
        <v>0</v>
      </c>
      <c r="I39" s="344"/>
      <c r="J39" s="207"/>
    </row>
    <row r="40" spans="1:10" ht="12.75">
      <c r="A40" s="335" t="s">
        <v>32</v>
      </c>
      <c r="B40" s="63" t="s">
        <v>69</v>
      </c>
      <c r="C40" s="64"/>
      <c r="D40" s="64"/>
      <c r="E40" s="64"/>
      <c r="F40" s="64"/>
      <c r="G40" s="64"/>
      <c r="H40" s="65">
        <f t="shared" si="0"/>
        <v>0</v>
      </c>
      <c r="I40" s="342">
        <f>SUM(H40:H43)</f>
        <v>4</v>
      </c>
      <c r="J40" s="207"/>
    </row>
    <row r="41" spans="1:10" ht="12.75">
      <c r="A41" s="351"/>
      <c r="B41" s="29" t="s">
        <v>70</v>
      </c>
      <c r="C41" s="32">
        <v>1</v>
      </c>
      <c r="D41" s="32">
        <v>1</v>
      </c>
      <c r="E41" s="32">
        <v>1</v>
      </c>
      <c r="F41" s="32"/>
      <c r="G41" s="32"/>
      <c r="H41" s="27">
        <f t="shared" si="0"/>
        <v>3</v>
      </c>
      <c r="I41" s="345"/>
      <c r="J41" s="207">
        <v>1</v>
      </c>
    </row>
    <row r="42" spans="1:10" ht="25.5">
      <c r="A42" s="352"/>
      <c r="B42" s="286" t="s">
        <v>222</v>
      </c>
      <c r="C42" s="234"/>
      <c r="D42" s="234"/>
      <c r="E42" s="234"/>
      <c r="F42" s="234"/>
      <c r="G42" s="234"/>
      <c r="H42" s="157">
        <f t="shared" si="0"/>
        <v>0</v>
      </c>
      <c r="I42" s="346"/>
      <c r="J42" s="207"/>
    </row>
    <row r="43" spans="1:10" ht="13.5" thickBot="1">
      <c r="A43" s="336"/>
      <c r="B43" s="67" t="s">
        <v>71</v>
      </c>
      <c r="C43" s="68"/>
      <c r="D43" s="68"/>
      <c r="E43" s="68"/>
      <c r="F43" s="68">
        <v>1</v>
      </c>
      <c r="G43" s="68"/>
      <c r="H43" s="69">
        <f t="shared" si="0"/>
        <v>1</v>
      </c>
      <c r="I43" s="344"/>
      <c r="J43" s="207"/>
    </row>
    <row r="44" spans="1:10" ht="12.75">
      <c r="A44" s="353" t="s">
        <v>215</v>
      </c>
      <c r="B44" s="63" t="s">
        <v>72</v>
      </c>
      <c r="C44" s="64">
        <v>1</v>
      </c>
      <c r="D44" s="64">
        <v>1</v>
      </c>
      <c r="E44" s="64"/>
      <c r="F44" s="64"/>
      <c r="G44" s="64"/>
      <c r="H44" s="65">
        <f t="shared" si="0"/>
        <v>2</v>
      </c>
      <c r="I44" s="355">
        <f>SUM(H44:H48)</f>
        <v>8</v>
      </c>
      <c r="J44" s="207">
        <v>1</v>
      </c>
    </row>
    <row r="45" spans="1:10" ht="25.5">
      <c r="A45" s="341"/>
      <c r="B45" s="29" t="s">
        <v>116</v>
      </c>
      <c r="C45" s="27"/>
      <c r="D45" s="27"/>
      <c r="E45" s="27"/>
      <c r="F45" s="27"/>
      <c r="G45" s="27"/>
      <c r="H45" s="27">
        <f>SUM(C45:G45)</f>
        <v>0</v>
      </c>
      <c r="I45" s="343"/>
      <c r="J45" s="247"/>
    </row>
    <row r="46" spans="1:10" ht="25.5">
      <c r="A46" s="341"/>
      <c r="B46" s="72" t="s">
        <v>180</v>
      </c>
      <c r="C46" s="73">
        <v>2</v>
      </c>
      <c r="D46" s="73"/>
      <c r="E46" s="73"/>
      <c r="F46" s="73">
        <v>1</v>
      </c>
      <c r="G46" s="73"/>
      <c r="H46" s="59">
        <f>SUM(C46:G46)</f>
        <v>3</v>
      </c>
      <c r="I46" s="343"/>
      <c r="J46" s="207">
        <v>1</v>
      </c>
    </row>
    <row r="47" spans="1:10" ht="24.75" customHeight="1">
      <c r="A47" s="341"/>
      <c r="B47" s="101" t="s">
        <v>123</v>
      </c>
      <c r="C47" s="73">
        <v>1</v>
      </c>
      <c r="D47" s="126">
        <v>1</v>
      </c>
      <c r="E47" s="73"/>
      <c r="F47" s="73">
        <v>1</v>
      </c>
      <c r="G47" s="73"/>
      <c r="H47" s="59">
        <f t="shared" si="0"/>
        <v>3</v>
      </c>
      <c r="I47" s="343"/>
      <c r="J47" s="207">
        <v>1</v>
      </c>
    </row>
    <row r="48" spans="1:10" ht="39" thickBot="1">
      <c r="A48" s="354"/>
      <c r="B48" s="173" t="s">
        <v>183</v>
      </c>
      <c r="C48" s="102"/>
      <c r="D48" s="102"/>
      <c r="E48" s="102"/>
      <c r="F48" s="102"/>
      <c r="G48" s="102"/>
      <c r="H48" s="103">
        <f t="shared" si="0"/>
        <v>0</v>
      </c>
      <c r="I48" s="350"/>
      <c r="J48" s="207"/>
    </row>
    <row r="49" spans="1:10" ht="12.75">
      <c r="A49" s="335" t="s">
        <v>11</v>
      </c>
      <c r="B49" s="74" t="s">
        <v>161</v>
      </c>
      <c r="C49" s="76"/>
      <c r="D49" s="76"/>
      <c r="E49" s="76"/>
      <c r="F49" s="76"/>
      <c r="G49" s="76"/>
      <c r="H49" s="76">
        <f t="shared" si="0"/>
        <v>0</v>
      </c>
      <c r="I49" s="342">
        <f>SUM(H49:H51)</f>
        <v>0</v>
      </c>
      <c r="J49" s="207"/>
    </row>
    <row r="50" spans="1:10" ht="12.75">
      <c r="A50" s="341"/>
      <c r="B50" s="173" t="s">
        <v>209</v>
      </c>
      <c r="C50" s="132"/>
      <c r="D50" s="132"/>
      <c r="E50" s="132"/>
      <c r="F50" s="132"/>
      <c r="G50" s="132"/>
      <c r="H50" s="132">
        <f>SUM(C50:G50)</f>
        <v>0</v>
      </c>
      <c r="I50" s="343"/>
      <c r="J50" s="207"/>
    </row>
    <row r="51" spans="1:10" ht="26.25" thickBot="1">
      <c r="A51" s="336"/>
      <c r="B51" s="282" t="s">
        <v>134</v>
      </c>
      <c r="C51" s="152"/>
      <c r="D51" s="152"/>
      <c r="E51" s="152"/>
      <c r="F51" s="152"/>
      <c r="G51" s="152"/>
      <c r="H51" s="153">
        <f t="shared" si="0"/>
        <v>0</v>
      </c>
      <c r="I51" s="344"/>
      <c r="J51" s="207"/>
    </row>
    <row r="52" spans="1:10" ht="12.75">
      <c r="A52" s="335" t="s">
        <v>12</v>
      </c>
      <c r="B52" s="63" t="s">
        <v>73</v>
      </c>
      <c r="C52" s="64">
        <v>2</v>
      </c>
      <c r="D52" s="64">
        <v>1</v>
      </c>
      <c r="E52" s="64">
        <v>3</v>
      </c>
      <c r="F52" s="64">
        <v>3</v>
      </c>
      <c r="G52" s="64"/>
      <c r="H52" s="65">
        <f t="shared" si="0"/>
        <v>9</v>
      </c>
      <c r="I52" s="342">
        <f>SUM(H52:H53)</f>
        <v>15</v>
      </c>
      <c r="J52" s="207">
        <v>2</v>
      </c>
    </row>
    <row r="53" spans="1:10" ht="26.25" thickBot="1">
      <c r="A53" s="336"/>
      <c r="B53" s="282" t="s">
        <v>115</v>
      </c>
      <c r="C53" s="152">
        <v>1</v>
      </c>
      <c r="D53" s="152">
        <v>2</v>
      </c>
      <c r="E53" s="152">
        <v>3</v>
      </c>
      <c r="F53" s="152"/>
      <c r="G53" s="152"/>
      <c r="H53" s="153">
        <f t="shared" si="0"/>
        <v>6</v>
      </c>
      <c r="I53" s="344"/>
      <c r="J53" s="207">
        <v>1</v>
      </c>
    </row>
    <row r="54" spans="1:10" ht="13.5" thickBot="1">
      <c r="A54" s="349" t="s">
        <v>13</v>
      </c>
      <c r="B54" s="350"/>
      <c r="C54" s="93">
        <f aca="true" t="shared" si="1" ref="C54:I54">SUM(C6:C53)</f>
        <v>17</v>
      </c>
      <c r="D54" s="93">
        <f t="shared" si="1"/>
        <v>20</v>
      </c>
      <c r="E54" s="93">
        <f t="shared" si="1"/>
        <v>17</v>
      </c>
      <c r="F54" s="93">
        <f t="shared" si="1"/>
        <v>18</v>
      </c>
      <c r="G54" s="93">
        <f t="shared" si="1"/>
        <v>3</v>
      </c>
      <c r="H54" s="93">
        <f t="shared" si="1"/>
        <v>75</v>
      </c>
      <c r="I54" s="94">
        <f t="shared" si="1"/>
        <v>75</v>
      </c>
      <c r="J54" s="207">
        <f>SUM(J6:J53)</f>
        <v>16</v>
      </c>
    </row>
  </sheetData>
  <sheetProtection/>
  <mergeCells count="34">
    <mergeCell ref="A54:B54"/>
    <mergeCell ref="A40:A43"/>
    <mergeCell ref="I40:I43"/>
    <mergeCell ref="A49:A51"/>
    <mergeCell ref="I49:I51"/>
    <mergeCell ref="A37:A39"/>
    <mergeCell ref="I37:I39"/>
    <mergeCell ref="A52:A53"/>
    <mergeCell ref="I52:I53"/>
    <mergeCell ref="I44:I48"/>
    <mergeCell ref="A35:A36"/>
    <mergeCell ref="I35:I36"/>
    <mergeCell ref="A20:A26"/>
    <mergeCell ref="I20:I26"/>
    <mergeCell ref="A15:A16"/>
    <mergeCell ref="I15:I16"/>
    <mergeCell ref="A17:A18"/>
    <mergeCell ref="A7:A9"/>
    <mergeCell ref="I7:I9"/>
    <mergeCell ref="A11:A14"/>
    <mergeCell ref="I11:I14"/>
    <mergeCell ref="A29:A34"/>
    <mergeCell ref="I29:I34"/>
    <mergeCell ref="I17:I18"/>
    <mergeCell ref="A2:I2"/>
    <mergeCell ref="A3:I3"/>
    <mergeCell ref="A27:A28"/>
    <mergeCell ref="I27:I28"/>
    <mergeCell ref="A44:A48"/>
    <mergeCell ref="A1:I1"/>
    <mergeCell ref="A4:B5"/>
    <mergeCell ref="C4:G4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2017-11-08T12:47:29Z</cp:lastPrinted>
  <dcterms:created xsi:type="dcterms:W3CDTF">2007-10-25T07:17:00Z</dcterms:created>
  <dcterms:modified xsi:type="dcterms:W3CDTF">2019-11-12T13:44:48Z</dcterms:modified>
  <cp:category/>
  <cp:version/>
  <cp:contentType/>
  <cp:contentStatus/>
</cp:coreProperties>
</file>